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草野　眞史\OneDrive\デスクトップ\"/>
    </mc:Choice>
  </mc:AlternateContent>
  <xr:revisionPtr revIDLastSave="0" documentId="13_ncr:1_{5BCD636F-BEC4-4B72-AFB4-032EE841E723}" xr6:coauthVersionLast="47" xr6:coauthVersionMax="47" xr10:uidLastSave="{00000000-0000-0000-0000-000000000000}"/>
  <bookViews>
    <workbookView xWindow="-108" yWindow="-108" windowWidth="23256" windowHeight="13176" xr2:uid="{14676229-BDF8-42D8-ACF0-591340695E04}"/>
  </bookViews>
  <sheets>
    <sheet name="入力の仕方" sheetId="2" r:id="rId1"/>
    <sheet name="参加申込書" sheetId="6" r:id="rId2"/>
    <sheet name="競泳個人男子" sheetId="1" r:id="rId3"/>
    <sheet name="競泳個人女子" sheetId="4" r:id="rId4"/>
    <sheet name="リレー" sheetId="5" r:id="rId5"/>
    <sheet name="水球" sheetId="7" r:id="rId6"/>
  </sheets>
  <definedNames>
    <definedName name="_xlnm.Print_Area" localSheetId="4">リレー!$A$1:$N$24</definedName>
    <definedName name="_xlnm.Print_Area" localSheetId="3">競泳個人女子!$A$1:$P$64</definedName>
    <definedName name="_xlnm.Print_Area" localSheetId="2">競泳個人男子!$A$1:$P$63</definedName>
    <definedName name="_xlnm.Print_Area" localSheetId="5">水球!$A$1:$O$27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8" i="6" l="1"/>
  <c r="O17" i="1"/>
  <c r="O17" i="4"/>
  <c r="C17" i="5"/>
  <c r="C16" i="5"/>
  <c r="C15" i="5"/>
  <c r="C14" i="5"/>
  <c r="C13" i="5"/>
  <c r="C12" i="5"/>
  <c r="E17" i="5"/>
  <c r="E16" i="5"/>
  <c r="E15" i="5"/>
  <c r="E14" i="5"/>
  <c r="E13" i="5"/>
  <c r="E12" i="5"/>
  <c r="D7" i="6"/>
  <c r="E11" i="5"/>
  <c r="E10" i="5"/>
  <c r="E9" i="5"/>
  <c r="E8" i="5"/>
  <c r="E7" i="5"/>
  <c r="E6" i="5"/>
  <c r="C11" i="5"/>
  <c r="C10" i="5"/>
  <c r="C9" i="5"/>
  <c r="C8" i="5"/>
  <c r="C7" i="5"/>
  <c r="C6" i="5"/>
  <c r="H17" i="5"/>
  <c r="H16" i="5"/>
  <c r="H15" i="5"/>
  <c r="H14" i="5"/>
  <c r="H13" i="5"/>
  <c r="H10" i="5"/>
  <c r="E21" i="5"/>
  <c r="H9" i="5" s="1"/>
  <c r="D6" i="6"/>
  <c r="D8" i="6"/>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D8" i="4"/>
  <c r="D57" i="4" s="1"/>
  <c r="D8" i="1"/>
  <c r="D57" i="1" s="1"/>
  <c r="F46" i="6"/>
  <c r="F39" i="6"/>
  <c r="F25" i="6"/>
  <c r="F32" i="6"/>
  <c r="F31" i="6"/>
  <c r="F30" i="6"/>
  <c r="F36" i="6"/>
  <c r="F35" i="6"/>
  <c r="F34" i="6"/>
  <c r="F33" i="6"/>
  <c r="F29" i="6"/>
  <c r="F28" i="6"/>
  <c r="F27" i="6"/>
  <c r="F18" i="6"/>
  <c r="C14" i="6"/>
  <c r="C13" i="6"/>
  <c r="C16" i="6"/>
  <c r="C15" i="6"/>
  <c r="F19" i="5"/>
  <c r="N5" i="7"/>
  <c r="I12" i="4"/>
  <c r="D11" i="4"/>
  <c r="D9" i="6" l="1"/>
  <c r="D10" i="6" s="1"/>
  <c r="H12" i="5"/>
  <c r="H6" i="5"/>
  <c r="H11" i="5"/>
  <c r="H7" i="5"/>
  <c r="H8" i="5"/>
  <c r="D11" i="1"/>
  <c r="F21" i="6" s="1"/>
  <c r="I12" i="1"/>
  <c r="C5" i="7"/>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F43" i="6"/>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F23" i="6"/>
  <c r="F13" i="6" l="1"/>
  <c r="F15" i="6"/>
  <c r="L15" i="5" l="1"/>
  <c r="I15" i="5" s="1"/>
  <c r="K15" i="5"/>
  <c r="J15" i="5"/>
  <c r="L14" i="5"/>
  <c r="I14" i="5" s="1"/>
  <c r="K14" i="5"/>
  <c r="J14" i="5"/>
  <c r="L13" i="5"/>
  <c r="I13" i="5" s="1"/>
  <c r="K13" i="5"/>
  <c r="J13" i="5"/>
  <c r="L12" i="5"/>
  <c r="I12" i="5" s="1"/>
  <c r="K12" i="5"/>
  <c r="J12" i="5"/>
  <c r="L11" i="5"/>
  <c r="I11" i="5" s="1"/>
  <c r="K11" i="5"/>
  <c r="J11" i="5"/>
  <c r="L10" i="5"/>
  <c r="K10" i="5"/>
  <c r="J10" i="5"/>
  <c r="L9" i="5"/>
  <c r="I9" i="5" s="1"/>
  <c r="K9" i="5"/>
  <c r="J9" i="5"/>
  <c r="L8" i="5"/>
  <c r="I8" i="5" s="1"/>
  <c r="K8" i="5"/>
  <c r="J8" i="5"/>
  <c r="L7" i="5"/>
  <c r="I7" i="5" s="1"/>
  <c r="K7" i="5"/>
  <c r="J7" i="5"/>
  <c r="L6" i="5"/>
  <c r="I6" i="5" s="1"/>
  <c r="K6" i="5"/>
  <c r="J6" i="5"/>
  <c r="L5" i="5"/>
  <c r="K5" i="5"/>
  <c r="J5" i="5"/>
  <c r="O18" i="1"/>
  <c r="O18" i="4"/>
  <c r="I1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class164</author>
  </authors>
  <commentList>
    <comment ref="B55" authorId="0" shapeId="0" xr:uid="{D3E8C152-65E8-4D03-9B7B-12786B03498D}">
      <text>
        <r>
          <rPr>
            <sz val="9"/>
            <color indexed="81"/>
            <rFont val="ＭＳ Ｐゴシック"/>
            <family val="3"/>
            <charset val="128"/>
          </rPr>
          <t xml:space="preserve">プリントアウト後に手書きで記入してください。
</t>
        </r>
      </text>
    </comment>
    <comment ref="I57" authorId="0" shapeId="0" xr:uid="{79D44024-8672-4BDC-AD7C-CDA2C4C9492A}">
      <text>
        <r>
          <rPr>
            <sz val="9"/>
            <color indexed="81"/>
            <rFont val="ＭＳ Ｐゴシック"/>
            <family val="3"/>
            <charset val="128"/>
          </rPr>
          <t xml:space="preserve">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class164</author>
  </authors>
  <commentList>
    <comment ref="B55" authorId="0" shapeId="0" xr:uid="{DE849F91-8AB4-4766-A7F1-90D83C0356AD}">
      <text>
        <r>
          <rPr>
            <sz val="9"/>
            <color indexed="81"/>
            <rFont val="ＭＳ Ｐゴシック"/>
            <family val="3"/>
            <charset val="128"/>
          </rPr>
          <t xml:space="preserve">プリントアウト後に手書きで記入してください。
</t>
        </r>
      </text>
    </comment>
    <comment ref="I57" authorId="0" shapeId="0" xr:uid="{6F576CCF-05E3-4AA9-85BD-FC40FB0AD25C}">
      <text>
        <r>
          <rPr>
            <sz val="9"/>
            <color indexed="81"/>
            <rFont val="ＭＳ Ｐゴシック"/>
            <family val="3"/>
            <charset val="128"/>
          </rPr>
          <t xml:space="preserve">入力してください。
</t>
        </r>
      </text>
    </comment>
  </commentList>
</comments>
</file>

<file path=xl/sharedStrings.xml><?xml version="1.0" encoding="utf-8"?>
<sst xmlns="http://schemas.openxmlformats.org/spreadsheetml/2006/main" count="336" uniqueCount="203">
  <si>
    <t>学校別参加一覧表</t>
    <rPh sb="0" eb="3">
      <t>ガッコウベツ</t>
    </rPh>
    <rPh sb="3" eb="5">
      <t>サンカ</t>
    </rPh>
    <rPh sb="5" eb="8">
      <t>イチランヒョウ</t>
    </rPh>
    <phoneticPr fontId="4"/>
  </si>
  <si>
    <t>枚中　　　　　枚目</t>
    <rPh sb="0" eb="1">
      <t>マイ</t>
    </rPh>
    <rPh sb="1" eb="2">
      <t>チュウ</t>
    </rPh>
    <rPh sb="7" eb="9">
      <t>マイメ</t>
    </rPh>
    <phoneticPr fontId="4"/>
  </si>
  <si>
    <t>所在地</t>
    <rPh sb="0" eb="3">
      <t>ショザイチ</t>
    </rPh>
    <phoneticPr fontId="4"/>
  </si>
  <si>
    <t>支援競技役員</t>
    <rPh sb="0" eb="2">
      <t>シエン</t>
    </rPh>
    <rPh sb="2" eb="4">
      <t>キョウギ</t>
    </rPh>
    <rPh sb="4" eb="6">
      <t>ヤクイン</t>
    </rPh>
    <phoneticPr fontId="4"/>
  </si>
  <si>
    <t>№</t>
    <phoneticPr fontId="4"/>
  </si>
  <si>
    <t>氏名（全角）</t>
    <rPh sb="0" eb="2">
      <t>シメイ</t>
    </rPh>
    <rPh sb="3" eb="5">
      <t>ゼンカク</t>
    </rPh>
    <phoneticPr fontId="4"/>
  </si>
  <si>
    <t>ｶﾅ（半角ｶﾅ）</t>
    <rPh sb="3" eb="5">
      <t>ハンカク</t>
    </rPh>
    <phoneticPr fontId="4"/>
  </si>
  <si>
    <t>性別</t>
    <rPh sb="0" eb="2">
      <t>セイベツ</t>
    </rPh>
    <phoneticPr fontId="4"/>
  </si>
  <si>
    <t>学年</t>
    <rPh sb="0" eb="2">
      <t>ガクネン</t>
    </rPh>
    <phoneticPr fontId="4"/>
  </si>
  <si>
    <t>出場種目１</t>
    <rPh sb="0" eb="2">
      <t>シュツジョウ</t>
    </rPh>
    <rPh sb="2" eb="4">
      <t>シュモク</t>
    </rPh>
    <phoneticPr fontId="4"/>
  </si>
  <si>
    <t>出場種目２</t>
    <rPh sb="0" eb="2">
      <t>シュツジョウ</t>
    </rPh>
    <rPh sb="2" eb="4">
      <t>シュモク</t>
    </rPh>
    <phoneticPr fontId="4"/>
  </si>
  <si>
    <t>種目</t>
    <rPh sb="0" eb="2">
      <t>シュモク</t>
    </rPh>
    <phoneticPr fontId="4"/>
  </si>
  <si>
    <t>距離</t>
    <rPh sb="0" eb="2">
      <t>キョリ</t>
    </rPh>
    <phoneticPr fontId="4"/>
  </si>
  <si>
    <t>ｴﾝﾄﾘｰﾀｲﾑ</t>
    <phoneticPr fontId="4"/>
  </si>
  <si>
    <t>1:自由形</t>
    <rPh sb="2" eb="5">
      <t>ジユウガタ</t>
    </rPh>
    <phoneticPr fontId="4"/>
  </si>
  <si>
    <t>自由形①</t>
    <rPh sb="0" eb="3">
      <t>ジユウガタ</t>
    </rPh>
    <phoneticPr fontId="4"/>
  </si>
  <si>
    <t>1:男子</t>
    <rPh sb="2" eb="4">
      <t>ダンシ</t>
    </rPh>
    <phoneticPr fontId="4"/>
  </si>
  <si>
    <t>2: 50m</t>
  </si>
  <si>
    <t>平泳ぎ①</t>
    <rPh sb="0" eb="2">
      <t>ヒラオヨ</t>
    </rPh>
    <phoneticPr fontId="4"/>
  </si>
  <si>
    <t>2:背泳ぎ</t>
    <rPh sb="2" eb="4">
      <t>セオヨ</t>
    </rPh>
    <phoneticPr fontId="4"/>
  </si>
  <si>
    <t>自由形②</t>
    <rPh sb="0" eb="3">
      <t>ジユウガタ</t>
    </rPh>
    <phoneticPr fontId="4"/>
  </si>
  <si>
    <t>3:平泳ぎ</t>
    <rPh sb="2" eb="4">
      <t>ヒラオヨ</t>
    </rPh>
    <phoneticPr fontId="4"/>
  </si>
  <si>
    <t>4:バタフライ</t>
    <phoneticPr fontId="4"/>
  </si>
  <si>
    <t>背泳ぎ①</t>
    <rPh sb="0" eb="2">
      <t>セオヨ</t>
    </rPh>
    <phoneticPr fontId="4"/>
  </si>
  <si>
    <t>個人ﾒﾄﾞﾚｰ②</t>
    <rPh sb="0" eb="2">
      <t>コジン</t>
    </rPh>
    <phoneticPr fontId="4"/>
  </si>
  <si>
    <t>5:個人メドレー</t>
    <rPh sb="2" eb="4">
      <t>コジン</t>
    </rPh>
    <phoneticPr fontId="4"/>
  </si>
  <si>
    <t>背泳ぎ②</t>
    <rPh sb="0" eb="2">
      <t>セオヨ</t>
    </rPh>
    <phoneticPr fontId="4"/>
  </si>
  <si>
    <t>3:100m</t>
  </si>
  <si>
    <t>平泳ぎ②</t>
    <rPh sb="0" eb="2">
      <t>ヒラオヨ</t>
    </rPh>
    <phoneticPr fontId="4"/>
  </si>
  <si>
    <t>2: 50m</t>
    <phoneticPr fontId="4"/>
  </si>
  <si>
    <t>3:100m</t>
    <phoneticPr fontId="4"/>
  </si>
  <si>
    <t>4:200m</t>
    <phoneticPr fontId="4"/>
  </si>
  <si>
    <t>ﾊﾞﾀﾌﾗｲ①</t>
    <phoneticPr fontId="4"/>
  </si>
  <si>
    <t>ﾊﾞﾀﾌﾗｲ②</t>
    <phoneticPr fontId="4"/>
  </si>
  <si>
    <t>2:女子</t>
    <rPh sb="2" eb="4">
      <t>ジョシ</t>
    </rPh>
    <phoneticPr fontId="4"/>
  </si>
  <si>
    <t>個人ﾒﾄﾞﾚｰ①</t>
    <rPh sb="0" eb="2">
      <t>コジン</t>
    </rPh>
    <phoneticPr fontId="4"/>
  </si>
  <si>
    <t>冊</t>
    <rPh sb="0" eb="1">
      <t>サツ</t>
    </rPh>
    <phoneticPr fontId="4"/>
  </si>
  <si>
    <t>上記の者は、本校在学生徒であり、標記大会に参加することを承諾します。</t>
    <rPh sb="0" eb="2">
      <t>ジョウキ</t>
    </rPh>
    <rPh sb="3" eb="4">
      <t>モノ</t>
    </rPh>
    <rPh sb="6" eb="8">
      <t>ホンコウ</t>
    </rPh>
    <rPh sb="8" eb="10">
      <t>ザイガク</t>
    </rPh>
    <rPh sb="10" eb="12">
      <t>セイト</t>
    </rPh>
    <rPh sb="16" eb="18">
      <t>ヒョウキ</t>
    </rPh>
    <rPh sb="18" eb="20">
      <t>タイカイ</t>
    </rPh>
    <rPh sb="21" eb="23">
      <t>サンカ</t>
    </rPh>
    <rPh sb="28" eb="30">
      <t>ショウダク</t>
    </rPh>
    <phoneticPr fontId="4"/>
  </si>
  <si>
    <t>学校名</t>
    <rPh sb="0" eb="3">
      <t>ガッコウメイ</t>
    </rPh>
    <phoneticPr fontId="4"/>
  </si>
  <si>
    <t>学校長</t>
    <rPh sb="0" eb="3">
      <t>ガッコウチョウ</t>
    </rPh>
    <phoneticPr fontId="4"/>
  </si>
  <si>
    <t>職印</t>
    <rPh sb="0" eb="2">
      <t>ショクイン</t>
    </rPh>
    <phoneticPr fontId="4"/>
  </si>
  <si>
    <t>〒</t>
    <phoneticPr fontId="3"/>
  </si>
  <si>
    <t>入力の仕方について</t>
    <rPh sb="0" eb="2">
      <t>ニュウリョク</t>
    </rPh>
    <rPh sb="3" eb="5">
      <t>シカタ</t>
    </rPh>
    <phoneticPr fontId="4"/>
  </si>
  <si>
    <t>③　下学年から上学年の種目（個人種目・リレー種目ともに）に参加することができます。</t>
    <rPh sb="2" eb="3">
      <t>シタ</t>
    </rPh>
    <rPh sb="3" eb="5">
      <t>ガクネン</t>
    </rPh>
    <rPh sb="7" eb="8">
      <t>ジョウ</t>
    </rPh>
    <rPh sb="8" eb="10">
      <t>ガクネン</t>
    </rPh>
    <rPh sb="11" eb="13">
      <t>シュモク</t>
    </rPh>
    <rPh sb="29" eb="31">
      <t>サンカ</t>
    </rPh>
    <phoneticPr fontId="4"/>
  </si>
  <si>
    <t>⑤　リレー種目は、フリー・メドレー共に４×５０ｍ（２００ｍ）です。</t>
    <rPh sb="5" eb="7">
      <t>シュモク</t>
    </rPh>
    <rPh sb="17" eb="18">
      <t>トモ</t>
    </rPh>
    <phoneticPr fontId="4"/>
  </si>
  <si>
    <r>
      <rPr>
        <b/>
        <sz val="20"/>
        <color rgb="FFFF0000"/>
        <rFont val="ＭＳ Ｐゴシック"/>
        <family val="3"/>
        <charset val="128"/>
      </rPr>
      <t>［注意］誤入力が、時々あります</t>
    </r>
    <r>
      <rPr>
        <sz val="18"/>
        <rFont val="ＭＳ Ｐゴシック"/>
        <family val="3"/>
        <charset val="128"/>
      </rPr>
      <t>。</t>
    </r>
    <rPh sb="1" eb="3">
      <t>チュウイ</t>
    </rPh>
    <rPh sb="4" eb="5">
      <t>ゴ</t>
    </rPh>
    <rPh sb="5" eb="7">
      <t>ニュウリョク</t>
    </rPh>
    <rPh sb="9" eb="11">
      <t>トキドキ</t>
    </rPh>
    <phoneticPr fontId="4"/>
  </si>
  <si>
    <t>※　送信データと提出された紙面の内容が異なる　　　　など</t>
    <rPh sb="2" eb="4">
      <t>ソウシン</t>
    </rPh>
    <rPh sb="8" eb="10">
      <t>テイシュツ</t>
    </rPh>
    <rPh sb="13" eb="15">
      <t>シメン</t>
    </rPh>
    <rPh sb="16" eb="18">
      <t>ナイヨウ</t>
    </rPh>
    <rPh sb="19" eb="20">
      <t>コト</t>
    </rPh>
    <phoneticPr fontId="4"/>
  </si>
  <si>
    <t>プリントアウトして生徒に確認して、「データ送信」と「紙面の提出」をお願いします！</t>
    <rPh sb="21" eb="23">
      <t>ソウシン</t>
    </rPh>
    <rPh sb="26" eb="28">
      <t>シメン</t>
    </rPh>
    <rPh sb="29" eb="31">
      <t>テイシュツ</t>
    </rPh>
    <rPh sb="34" eb="35">
      <t>ネガ</t>
    </rPh>
    <phoneticPr fontId="4"/>
  </si>
  <si>
    <t>長嶺中　　草野</t>
    <rPh sb="0" eb="2">
      <t>ナガミネ</t>
    </rPh>
    <rPh sb="2" eb="3">
      <t>チュウ</t>
    </rPh>
    <rPh sb="5" eb="7">
      <t>クサノ</t>
    </rPh>
    <phoneticPr fontId="4"/>
  </si>
  <si>
    <t>代表</t>
    <rPh sb="0" eb="2">
      <t>ダイヒョウ</t>
    </rPh>
    <phoneticPr fontId="3"/>
  </si>
  <si>
    <t>例</t>
    <rPh sb="0" eb="1">
      <t>レイ</t>
    </rPh>
    <phoneticPr fontId="3"/>
  </si>
  <si>
    <t>熊本　太郎</t>
    <rPh sb="0" eb="2">
      <t>クマモト</t>
    </rPh>
    <rPh sb="3" eb="5">
      <t>タロウ</t>
    </rPh>
    <phoneticPr fontId="4"/>
  </si>
  <si>
    <t>ｸﾏﾓﾄ ﾀﾛｳ</t>
    <phoneticPr fontId="3"/>
  </si>
  <si>
    <t>ﾌﾘｰ
ﾘﾚｰ</t>
    <phoneticPr fontId="3"/>
  </si>
  <si>
    <t>ﾒﾄﾞﾚｰ
ﾘﾚｰ</t>
    <phoneticPr fontId="3"/>
  </si>
  <si>
    <t>⑥　万一、入力シートの選手欄が不足した場合は、下のタブを使ってシート自体をコピーをし、入力をしてください。</t>
    <rPh sb="2" eb="4">
      <t>マンイチ</t>
    </rPh>
    <rPh sb="5" eb="7">
      <t>ニュウリョク</t>
    </rPh>
    <rPh sb="11" eb="13">
      <t>センシュ</t>
    </rPh>
    <rPh sb="13" eb="14">
      <t>ラン</t>
    </rPh>
    <rPh sb="15" eb="17">
      <t>フソク</t>
    </rPh>
    <rPh sb="19" eb="21">
      <t>バアイ</t>
    </rPh>
    <rPh sb="23" eb="24">
      <t>シタ</t>
    </rPh>
    <rPh sb="28" eb="29">
      <t>ツカ</t>
    </rPh>
    <rPh sb="34" eb="36">
      <t>ジタイ</t>
    </rPh>
    <rPh sb="43" eb="45">
      <t>ニュウリョク</t>
    </rPh>
    <phoneticPr fontId="4"/>
  </si>
  <si>
    <t>代</t>
    <rPh sb="0" eb="1">
      <t>ダイ</t>
    </rPh>
    <phoneticPr fontId="3"/>
  </si>
  <si>
    <t>中学校</t>
    <rPh sb="0" eb="3">
      <t>チュウガッコウ</t>
    </rPh>
    <phoneticPr fontId="4"/>
  </si>
  <si>
    <t>学校名</t>
    <rPh sb="0" eb="3">
      <t>ガッコウメイ</t>
    </rPh>
    <phoneticPr fontId="3"/>
  </si>
  <si>
    <t>○○中</t>
    <rPh sb="2" eb="3">
      <t>チュウ</t>
    </rPh>
    <phoneticPr fontId="3"/>
  </si>
  <si>
    <t>（１）　学校名・所在地・申し込み責任者・支援競技役員・氏名・ｶﾅを入力してください。また、氏名・ｶﾅの入力の際は姓と名の間に半角スペースを入れてください。
　　　（入力→申し込みの流れ参照）</t>
    <rPh sb="4" eb="7">
      <t>ガッコウメイ</t>
    </rPh>
    <rPh sb="8" eb="11">
      <t>ショザイチ</t>
    </rPh>
    <rPh sb="12" eb="13">
      <t>モウ</t>
    </rPh>
    <rPh sb="14" eb="15">
      <t>コ</t>
    </rPh>
    <rPh sb="16" eb="19">
      <t>セキニンシャ</t>
    </rPh>
    <rPh sb="20" eb="22">
      <t>シエン</t>
    </rPh>
    <rPh sb="22" eb="24">
      <t>キョウギ</t>
    </rPh>
    <rPh sb="24" eb="26">
      <t>ヤクイン</t>
    </rPh>
    <rPh sb="27" eb="29">
      <t>シメイ</t>
    </rPh>
    <rPh sb="33" eb="35">
      <t>ニュウリョク</t>
    </rPh>
    <rPh sb="45" eb="47">
      <t>シメイ</t>
    </rPh>
    <rPh sb="51" eb="53">
      <t>ニュウリョク</t>
    </rPh>
    <rPh sb="54" eb="55">
      <t>サイ</t>
    </rPh>
    <rPh sb="56" eb="57">
      <t>セイ</t>
    </rPh>
    <rPh sb="58" eb="59">
      <t>ナ</t>
    </rPh>
    <rPh sb="60" eb="61">
      <t>アイダ</t>
    </rPh>
    <rPh sb="62" eb="64">
      <t>ハンカク</t>
    </rPh>
    <rPh sb="69" eb="70">
      <t>イ</t>
    </rPh>
    <rPh sb="82" eb="84">
      <t>ニュウリョク</t>
    </rPh>
    <rPh sb="85" eb="86">
      <t>モウ</t>
    </rPh>
    <rPh sb="87" eb="88">
      <t>コ</t>
    </rPh>
    <rPh sb="90" eb="91">
      <t>ナガ</t>
    </rPh>
    <rPh sb="92" eb="94">
      <t>サンショウ</t>
    </rPh>
    <phoneticPr fontId="4"/>
  </si>
  <si>
    <t>熊本　花子</t>
    <rPh sb="0" eb="2">
      <t>クマモト</t>
    </rPh>
    <rPh sb="3" eb="5">
      <t>ハナコ</t>
    </rPh>
    <phoneticPr fontId="4"/>
  </si>
  <si>
    <t>ｸﾏﾓﾄ ﾊﾅｺ</t>
    <phoneticPr fontId="3"/>
  </si>
  <si>
    <t>３0名を超える場合、この用紙は</t>
    <rPh sb="2" eb="3">
      <t>メイ</t>
    </rPh>
    <rPh sb="4" eb="5">
      <t>コ</t>
    </rPh>
    <rPh sb="7" eb="9">
      <t>バアイ</t>
    </rPh>
    <rPh sb="12" eb="14">
      <t>ヨウシ</t>
    </rPh>
    <phoneticPr fontId="4"/>
  </si>
  <si>
    <t>参加選手一覧　※男女混合の記載はできません。３０名を超える場合にはシートをコピーして入力してください。</t>
    <phoneticPr fontId="4"/>
  </si>
  <si>
    <t>30名を超える場合、この用紙は</t>
    <rPh sb="2" eb="3">
      <t>メイ</t>
    </rPh>
    <rPh sb="4" eb="5">
      <t>コ</t>
    </rPh>
    <rPh sb="7" eb="9">
      <t>バアイ</t>
    </rPh>
    <rPh sb="12" eb="14">
      <t>ヨウシ</t>
    </rPh>
    <phoneticPr fontId="4"/>
  </si>
  <si>
    <t>※　入力時の種目・タイム　</t>
    <rPh sb="2" eb="5">
      <t>ニュウリョクジ</t>
    </rPh>
    <phoneticPr fontId="4"/>
  </si>
  <si>
    <t>プログラムはタイム順に版組しますので、必ずタイムを記載してください。</t>
    <rPh sb="9" eb="10">
      <t>ジュン</t>
    </rPh>
    <rPh sb="11" eb="12">
      <t>ハン</t>
    </rPh>
    <rPh sb="12" eb="13">
      <t>グミ</t>
    </rPh>
    <rPh sb="19" eb="20">
      <t>カナラ</t>
    </rPh>
    <rPh sb="25" eb="27">
      <t>キサイ</t>
    </rPh>
    <phoneticPr fontId="4"/>
  </si>
  <si>
    <t>入力チーム番号</t>
  </si>
  <si>
    <t>タイム</t>
    <phoneticPr fontId="4"/>
  </si>
  <si>
    <t>チーム名(20)</t>
  </si>
  <si>
    <t>ﾖﾐｶﾞﾅ(15)</t>
  </si>
  <si>
    <t>区分記号</t>
    <rPh sb="0" eb="2">
      <t>クブン</t>
    </rPh>
    <rPh sb="2" eb="4">
      <t>キゴウ</t>
    </rPh>
    <phoneticPr fontId="4"/>
  </si>
  <si>
    <t>例</t>
    <rPh sb="0" eb="1">
      <t>レイ</t>
    </rPh>
    <phoneticPr fontId="4"/>
  </si>
  <si>
    <t>男</t>
    <rPh sb="0" eb="1">
      <t>オトコ</t>
    </rPh>
    <phoneticPr fontId="4"/>
  </si>
  <si>
    <t>ﾌﾘｰ</t>
  </si>
  <si>
    <t>○○中</t>
    <rPh sb="2" eb="3">
      <t>チュウ</t>
    </rPh>
    <phoneticPr fontId="4"/>
  </si>
  <si>
    <t>○○ﾁｭｳ</t>
    <phoneticPr fontId="4"/>
  </si>
  <si>
    <t>大会選択</t>
    <rPh sb="0" eb="2">
      <t>タイカイ</t>
    </rPh>
    <rPh sb="2" eb="4">
      <t>センタク</t>
    </rPh>
    <phoneticPr fontId="4"/>
  </si>
  <si>
    <t>九州学童</t>
    <rPh sb="0" eb="2">
      <t>キュウシュウ</t>
    </rPh>
    <rPh sb="2" eb="4">
      <t>ガクドウ</t>
    </rPh>
    <phoneticPr fontId="4"/>
  </si>
  <si>
    <t>ﾒﾄﾞﾚｰ</t>
    <phoneticPr fontId="4"/>
  </si>
  <si>
    <t>国民皆泳</t>
    <rPh sb="0" eb="2">
      <t>コクミン</t>
    </rPh>
    <rPh sb="2" eb="3">
      <t>ミナ</t>
    </rPh>
    <rPh sb="3" eb="4">
      <t>オヨ</t>
    </rPh>
    <phoneticPr fontId="4"/>
  </si>
  <si>
    <t>ﾌﾘｰ</t>
    <phoneticPr fontId="4"/>
  </si>
  <si>
    <t>学童ｵﾘﾝﾋﾟｯｸ</t>
    <rPh sb="0" eb="2">
      <t>ガクドウ</t>
    </rPh>
    <phoneticPr fontId="4"/>
  </si>
  <si>
    <t>市学童</t>
    <rPh sb="0" eb="1">
      <t>シ</t>
    </rPh>
    <rPh sb="1" eb="3">
      <t>ガクドウ</t>
    </rPh>
    <phoneticPr fontId="4"/>
  </si>
  <si>
    <t>区分</t>
    <rPh sb="0" eb="2">
      <t>クブン</t>
    </rPh>
    <phoneticPr fontId="4"/>
  </si>
  <si>
    <t>女</t>
    <rPh sb="0" eb="1">
      <t>オンナ</t>
    </rPh>
    <phoneticPr fontId="4"/>
  </si>
  <si>
    <t>上記の通り参加申し込みします</t>
    <rPh sb="0" eb="2">
      <t>ジョウキ</t>
    </rPh>
    <rPh sb="3" eb="4">
      <t>トオ</t>
    </rPh>
    <rPh sb="5" eb="7">
      <t>サンカ</t>
    </rPh>
    <rPh sb="7" eb="8">
      <t>モウ</t>
    </rPh>
    <rPh sb="9" eb="10">
      <t>コ</t>
    </rPh>
    <phoneticPr fontId="4"/>
  </si>
  <si>
    <t>申し込み責任者（　　　　　　　　　　　　）</t>
    <rPh sb="0" eb="1">
      <t>モウ</t>
    </rPh>
    <rPh sb="2" eb="3">
      <t>コ</t>
    </rPh>
    <rPh sb="4" eb="7">
      <t>セキニンシャ</t>
    </rPh>
    <phoneticPr fontId="4"/>
  </si>
  <si>
    <t>申込責任者</t>
    <rPh sb="0" eb="2">
      <t>モウシコミ</t>
    </rPh>
    <rPh sb="2" eb="5">
      <t>セキニンシャ</t>
    </rPh>
    <phoneticPr fontId="4"/>
  </si>
  <si>
    <t>校長（　　　　　　　　　　　　）　　職印</t>
    <rPh sb="0" eb="2">
      <t>コウチョウ</t>
    </rPh>
    <rPh sb="18" eb="20">
      <t>ショクイン</t>
    </rPh>
    <phoneticPr fontId="4"/>
  </si>
  <si>
    <t>校長</t>
    <rPh sb="0" eb="2">
      <t>コウチョウ</t>
    </rPh>
    <phoneticPr fontId="4"/>
  </si>
  <si>
    <t>1年</t>
    <rPh sb="1" eb="2">
      <t>ネン</t>
    </rPh>
    <phoneticPr fontId="4"/>
  </si>
  <si>
    <t>2年</t>
    <rPh sb="1" eb="2">
      <t>ネン</t>
    </rPh>
    <phoneticPr fontId="4"/>
  </si>
  <si>
    <t>種</t>
    <rPh sb="0" eb="1">
      <t>シュ</t>
    </rPh>
    <phoneticPr fontId="3"/>
  </si>
  <si>
    <t>40.00</t>
    <phoneticPr fontId="4"/>
  </si>
  <si>
    <t>40.00</t>
    <phoneticPr fontId="3"/>
  </si>
  <si>
    <t>名前</t>
    <rPh sb="0" eb="2">
      <t>ナマエ</t>
    </rPh>
    <phoneticPr fontId="4"/>
  </si>
  <si>
    <t>のところを記入してください</t>
    <rPh sb="5" eb="7">
      <t>キニュウ</t>
    </rPh>
    <phoneticPr fontId="4"/>
  </si>
  <si>
    <t>人</t>
    <rPh sb="0" eb="1">
      <t>ニン</t>
    </rPh>
    <phoneticPr fontId="4"/>
  </si>
  <si>
    <t>協会役員の方はADカードの発行はありません</t>
    <rPh sb="0" eb="2">
      <t>キョウカイ</t>
    </rPh>
    <rPh sb="2" eb="4">
      <t>ヤクイン</t>
    </rPh>
    <rPh sb="5" eb="6">
      <t>カタ</t>
    </rPh>
    <rPh sb="13" eb="15">
      <t>ハッコウ</t>
    </rPh>
    <phoneticPr fontId="4"/>
  </si>
  <si>
    <t>男子</t>
    <rPh sb="0" eb="2">
      <t>ダンシ</t>
    </rPh>
    <phoneticPr fontId="4"/>
  </si>
  <si>
    <t>女子</t>
    <rPh sb="0" eb="2">
      <t>ジョシ</t>
    </rPh>
    <phoneticPr fontId="4"/>
  </si>
  <si>
    <t>アルバム業者</t>
    <rPh sb="4" eb="6">
      <t>ギョウシャ</t>
    </rPh>
    <phoneticPr fontId="4"/>
  </si>
  <si>
    <t>アルバム業者名を記入</t>
    <rPh sb="4" eb="6">
      <t>ギョウシャ</t>
    </rPh>
    <rPh sb="6" eb="7">
      <t>メイ</t>
    </rPh>
    <rPh sb="8" eb="10">
      <t>キニュウ</t>
    </rPh>
    <phoneticPr fontId="4"/>
  </si>
  <si>
    <t>朝から入館</t>
    <rPh sb="0" eb="1">
      <t>アサ</t>
    </rPh>
    <rPh sb="3" eb="5">
      <t>ニュウカン</t>
    </rPh>
    <phoneticPr fontId="4"/>
  </si>
  <si>
    <t>途中からの入館</t>
    <rPh sb="0" eb="2">
      <t>トチュウ</t>
    </rPh>
    <rPh sb="5" eb="7">
      <t>ニュウカン</t>
    </rPh>
    <phoneticPr fontId="4"/>
  </si>
  <si>
    <t>ADカードの配付数になります</t>
    <rPh sb="6" eb="8">
      <t>ハイフ</t>
    </rPh>
    <rPh sb="8" eb="9">
      <t>スウ</t>
    </rPh>
    <phoneticPr fontId="4"/>
  </si>
  <si>
    <t>1:13.20</t>
    <phoneticPr fontId="3"/>
  </si>
  <si>
    <t>（50秒１２→50.12、1分8秒22→1:08.22）</t>
    <phoneticPr fontId="3"/>
  </si>
  <si>
    <t>1:20.11</t>
    <phoneticPr fontId="3"/>
  </si>
  <si>
    <t>男子</t>
    <rPh sb="0" eb="2">
      <t>ダンシ</t>
    </rPh>
    <phoneticPr fontId="3"/>
  </si>
  <si>
    <t>女子</t>
    <rPh sb="0" eb="2">
      <t>ジョシ</t>
    </rPh>
    <phoneticPr fontId="3"/>
  </si>
  <si>
    <t>プログラム希望数（一部　500円）</t>
    <rPh sb="5" eb="7">
      <t>キボウ</t>
    </rPh>
    <rPh sb="7" eb="8">
      <t>スウ</t>
    </rPh>
    <rPh sb="9" eb="11">
      <t>イチブ</t>
    </rPh>
    <rPh sb="15" eb="16">
      <t>エン</t>
    </rPh>
    <phoneticPr fontId="4"/>
  </si>
  <si>
    <t>最大入館保護者数（３人まで）</t>
    <rPh sb="0" eb="2">
      <t>サイダイ</t>
    </rPh>
    <rPh sb="2" eb="4">
      <t>ニュウカン</t>
    </rPh>
    <rPh sb="4" eb="6">
      <t>ホゴ</t>
    </rPh>
    <rPh sb="6" eb="7">
      <t>シャ</t>
    </rPh>
    <rPh sb="7" eb="8">
      <t>スウ</t>
    </rPh>
    <rPh sb="10" eb="11">
      <t>ニン</t>
    </rPh>
    <phoneticPr fontId="4"/>
  </si>
  <si>
    <t>3年</t>
    <rPh sb="1" eb="2">
      <t>ネン</t>
    </rPh>
    <phoneticPr fontId="3"/>
  </si>
  <si>
    <t>令和４年度　第３５回　熊本市中学新人水泳大会参加申し込み（競泳男子）</t>
    <rPh sb="0" eb="2">
      <t>レイワ</t>
    </rPh>
    <rPh sb="3" eb="5">
      <t>ネンド</t>
    </rPh>
    <rPh sb="4" eb="5">
      <t>ド</t>
    </rPh>
    <rPh sb="5" eb="7">
      <t>ヘイネンド</t>
    </rPh>
    <rPh sb="6" eb="7">
      <t>ダイ</t>
    </rPh>
    <rPh sb="9" eb="10">
      <t>カイ</t>
    </rPh>
    <rPh sb="11" eb="14">
      <t>クマモトシ</t>
    </rPh>
    <rPh sb="14" eb="16">
      <t>チュウガク</t>
    </rPh>
    <rPh sb="16" eb="18">
      <t>シンジン</t>
    </rPh>
    <rPh sb="18" eb="20">
      <t>スイエイ</t>
    </rPh>
    <rPh sb="20" eb="22">
      <t>タイカイ</t>
    </rPh>
    <rPh sb="22" eb="24">
      <t>サンカ</t>
    </rPh>
    <rPh sb="24" eb="25">
      <t>モウ</t>
    </rPh>
    <rPh sb="26" eb="27">
      <t>コ</t>
    </rPh>
    <rPh sb="29" eb="31">
      <t>キョウエイ</t>
    </rPh>
    <rPh sb="31" eb="33">
      <t>ダンシ</t>
    </rPh>
    <phoneticPr fontId="4"/>
  </si>
  <si>
    <r>
      <t>※協会役員がいない場合は、必ず1名役員を出してください。</t>
    </r>
    <r>
      <rPr>
        <b/>
        <u/>
        <sz val="9"/>
        <color indexed="8"/>
        <rFont val="ＭＳ Ｐゴシック"/>
        <family val="3"/>
        <charset val="128"/>
      </rPr>
      <t>保護者可</t>
    </r>
    <rPh sb="1" eb="3">
      <t>キョウカイ</t>
    </rPh>
    <rPh sb="3" eb="5">
      <t>ヤクイン</t>
    </rPh>
    <rPh sb="9" eb="11">
      <t>バアイ</t>
    </rPh>
    <phoneticPr fontId="4"/>
  </si>
  <si>
    <t>（２）　学年・出場種目は、リストボックスから選択して、入力してください。</t>
    <rPh sb="4" eb="6">
      <t>ガクネン</t>
    </rPh>
    <rPh sb="7" eb="9">
      <t>シュツジョウ</t>
    </rPh>
    <rPh sb="9" eb="11">
      <t>シュモク</t>
    </rPh>
    <rPh sb="22" eb="24">
      <t>センタク</t>
    </rPh>
    <rPh sb="27" eb="29">
      <t>ニュウリョク</t>
    </rPh>
    <phoneticPr fontId="4"/>
  </si>
  <si>
    <t>（３）　エントリータイムは、半角数字で、1分を超える場合は「○:○○.○○」、1分未満の場合は「○○.○○」の形で、１/１００秒まで入力してください。</t>
    <rPh sb="14" eb="16">
      <t>ハンカク</t>
    </rPh>
    <rPh sb="16" eb="18">
      <t>スウジ</t>
    </rPh>
    <rPh sb="21" eb="22">
      <t>フン</t>
    </rPh>
    <rPh sb="23" eb="24">
      <t>コ</t>
    </rPh>
    <rPh sb="26" eb="28">
      <t>バアイ</t>
    </rPh>
    <rPh sb="40" eb="41">
      <t>フン</t>
    </rPh>
    <rPh sb="41" eb="43">
      <t>ミマン</t>
    </rPh>
    <rPh sb="44" eb="46">
      <t>バアイ</t>
    </rPh>
    <rPh sb="55" eb="56">
      <t>カタチ</t>
    </rPh>
    <rPh sb="63" eb="64">
      <t>ビョウ</t>
    </rPh>
    <rPh sb="66" eb="68">
      <t>ニュウリョク</t>
    </rPh>
    <phoneticPr fontId="4"/>
  </si>
  <si>
    <r>
      <t>令和４年度　第３５回　熊本市中学新人水泳大会参加申し込み</t>
    </r>
    <r>
      <rPr>
        <b/>
        <sz val="20"/>
        <color rgb="FFFF0000"/>
        <rFont val="ＭＳ Ｐゴシック"/>
        <family val="3"/>
        <charset val="128"/>
      </rPr>
      <t>（競泳女子）</t>
    </r>
    <rPh sb="0" eb="2">
      <t>レイワ</t>
    </rPh>
    <rPh sb="3" eb="5">
      <t>ネンド</t>
    </rPh>
    <rPh sb="4" eb="5">
      <t>ド</t>
    </rPh>
    <rPh sb="5" eb="7">
      <t>ヘイネンド</t>
    </rPh>
    <rPh sb="6" eb="7">
      <t>ダイ</t>
    </rPh>
    <rPh sb="9" eb="10">
      <t>カイ</t>
    </rPh>
    <rPh sb="11" eb="14">
      <t>クマモトシ</t>
    </rPh>
    <rPh sb="14" eb="16">
      <t>チュウガク</t>
    </rPh>
    <rPh sb="16" eb="18">
      <t>シンジン</t>
    </rPh>
    <rPh sb="18" eb="20">
      <t>スイエイ</t>
    </rPh>
    <rPh sb="20" eb="22">
      <t>タイカイ</t>
    </rPh>
    <rPh sb="22" eb="24">
      <t>サンカ</t>
    </rPh>
    <rPh sb="24" eb="25">
      <t>モウ</t>
    </rPh>
    <rPh sb="26" eb="27">
      <t>コ</t>
    </rPh>
    <rPh sb="29" eb="31">
      <t>キョウエイ</t>
    </rPh>
    <rPh sb="31" eb="33">
      <t>ジョシ</t>
    </rPh>
    <phoneticPr fontId="4"/>
  </si>
  <si>
    <t>申込責任者</t>
    <rPh sb="0" eb="2">
      <t>モウシコミ</t>
    </rPh>
    <rPh sb="2" eb="5">
      <t>セキニンシャ</t>
    </rPh>
    <phoneticPr fontId="3"/>
  </si>
  <si>
    <t>人数</t>
    <rPh sb="0" eb="2">
      <t>ニンズウ</t>
    </rPh>
    <phoneticPr fontId="3"/>
  </si>
  <si>
    <t>氏名を記入。協会役員がいる場合は、空欄で可。</t>
    <rPh sb="0" eb="2">
      <t>シメイ</t>
    </rPh>
    <rPh sb="3" eb="5">
      <t>キニュウ</t>
    </rPh>
    <rPh sb="6" eb="8">
      <t>キョウカイ</t>
    </rPh>
    <rPh sb="8" eb="10">
      <t>ヤクイン</t>
    </rPh>
    <rPh sb="13" eb="15">
      <t>バアイ</t>
    </rPh>
    <rPh sb="17" eb="19">
      <t>クウラン</t>
    </rPh>
    <rPh sb="20" eb="21">
      <t>カ</t>
    </rPh>
    <phoneticPr fontId="4"/>
  </si>
  <si>
    <t>氏名を記入。いない場合は、空欄。</t>
    <rPh sb="0" eb="2">
      <t>シメイ</t>
    </rPh>
    <rPh sb="3" eb="5">
      <t>キニュウ</t>
    </rPh>
    <rPh sb="9" eb="11">
      <t>バアイ</t>
    </rPh>
    <rPh sb="13" eb="15">
      <t>クウラン</t>
    </rPh>
    <phoneticPr fontId="4"/>
  </si>
  <si>
    <t>令和４年度　第35回　熊本市中学新人水泳大会参加申込書</t>
    <rPh sb="0" eb="2">
      <t>レイワ</t>
    </rPh>
    <rPh sb="3" eb="5">
      <t>ネンド</t>
    </rPh>
    <rPh sb="4" eb="5">
      <t>ド</t>
    </rPh>
    <rPh sb="6" eb="7">
      <t>ダイ</t>
    </rPh>
    <rPh sb="9" eb="10">
      <t>カイ</t>
    </rPh>
    <rPh sb="11" eb="14">
      <t>クマモトシ</t>
    </rPh>
    <rPh sb="14" eb="16">
      <t>チュウガク</t>
    </rPh>
    <rPh sb="16" eb="18">
      <t>シンジン</t>
    </rPh>
    <rPh sb="18" eb="20">
      <t>スイエイ</t>
    </rPh>
    <rPh sb="20" eb="22">
      <t>タイカイ</t>
    </rPh>
    <rPh sb="22" eb="24">
      <t>サンカ</t>
    </rPh>
    <rPh sb="24" eb="26">
      <t>モウシコミ</t>
    </rPh>
    <rPh sb="26" eb="27">
      <t>ショ</t>
    </rPh>
    <phoneticPr fontId="4"/>
  </si>
  <si>
    <t>各シートに入力すれば、自動で入ります。</t>
    <rPh sb="0" eb="1">
      <t>カク</t>
    </rPh>
    <rPh sb="5" eb="7">
      <t>ニュウリョク</t>
    </rPh>
    <rPh sb="11" eb="13">
      <t>ジドウ</t>
    </rPh>
    <rPh sb="14" eb="15">
      <t>ハイ</t>
    </rPh>
    <phoneticPr fontId="3"/>
  </si>
  <si>
    <t>学校名</t>
    <rPh sb="0" eb="2">
      <t>ガッコウ</t>
    </rPh>
    <rPh sb="2" eb="3">
      <t>メイ</t>
    </rPh>
    <phoneticPr fontId="3"/>
  </si>
  <si>
    <t>監督名</t>
    <rPh sb="0" eb="2">
      <t>カントク</t>
    </rPh>
    <rPh sb="2" eb="3">
      <t>メイ</t>
    </rPh>
    <phoneticPr fontId="3"/>
  </si>
  <si>
    <t>Cap №</t>
    <phoneticPr fontId="3"/>
  </si>
  <si>
    <t>選　手　氏　名</t>
    <rPh sb="0" eb="1">
      <t>セン</t>
    </rPh>
    <rPh sb="2" eb="3">
      <t>テ</t>
    </rPh>
    <rPh sb="4" eb="5">
      <t>シ</t>
    </rPh>
    <rPh sb="6" eb="7">
      <t>メイ</t>
    </rPh>
    <phoneticPr fontId="3"/>
  </si>
  <si>
    <t>学年</t>
    <rPh sb="0" eb="2">
      <t>ガクネン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</si>
  <si>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</si>
  <si>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</si>
  <si>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</si>
  <si>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</si>
  <si>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</si>
  <si>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</si>
  <si>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</si>
  <si>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</si>
  <si>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</si>
  <si>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</si>
  <si>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</si>
  <si>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</si>
  <si>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13（FP）</t>
  </si>
  <si>
    <t>13（GK）</t>
    <phoneticPr fontId="3"/>
  </si>
  <si>
    <t>13
（FP／GK）</t>
    <phoneticPr fontId="3"/>
  </si>
  <si>
    <t>⑬（FP）</t>
    <phoneticPr fontId="3"/>
  </si>
  <si>
    <t>⑬（GK）</t>
    <phoneticPr fontId="3"/>
  </si>
  <si>
    <t>⑬
（FP／GK）</t>
    <phoneticPr fontId="3"/>
  </si>
  <si>
    <t>⑭</t>
    <phoneticPr fontId="3"/>
  </si>
  <si>
    <t>⑮</t>
    <phoneticPr fontId="3"/>
  </si>
  <si>
    <t>【入力についての注意】</t>
    <rPh sb="1" eb="3">
      <t>ニュウリョク</t>
    </rPh>
    <rPh sb="8" eb="10">
      <t>チュウイ</t>
    </rPh>
    <phoneticPr fontId="3"/>
  </si>
  <si>
    <t>キャプテンの選手のCap №は○囲み数字をリストから選択してください。例）②</t>
    <rPh sb="6" eb="8">
      <t>センシュ</t>
    </rPh>
    <rPh sb="16" eb="17">
      <t>カコ</t>
    </rPh>
    <rPh sb="18" eb="20">
      <t>スウジ</t>
    </rPh>
    <rPh sb="26" eb="28">
      <t>センタク</t>
    </rPh>
    <rPh sb="35" eb="36">
      <t>レイ</t>
    </rPh>
    <phoneticPr fontId="3"/>
  </si>
  <si>
    <t>ゴールキーパーは、1番と13番での登録となります。</t>
    <rPh sb="10" eb="11">
      <t>バン</t>
    </rPh>
    <rPh sb="14" eb="15">
      <t>バン</t>
    </rPh>
    <rPh sb="17" eb="19">
      <t>トウロク</t>
    </rPh>
    <phoneticPr fontId="3"/>
  </si>
  <si>
    <t>1番はゴールキーパー（GK）のみの出場、13番はフィールドプレーヤー（FP）としても出場可となります。</t>
    <rPh sb="1" eb="2">
      <t>バン</t>
    </rPh>
    <rPh sb="17" eb="19">
      <t>シュツジョウ</t>
    </rPh>
    <rPh sb="22" eb="23">
      <t>バン</t>
    </rPh>
    <rPh sb="42" eb="44">
      <t>シュツジョウ</t>
    </rPh>
    <rPh sb="44" eb="45">
      <t>カ</t>
    </rPh>
    <phoneticPr fontId="3"/>
  </si>
  <si>
    <t>市新人戦水球メンバー表（男子）</t>
    <rPh sb="0" eb="1">
      <t>シ</t>
    </rPh>
    <rPh sb="1" eb="3">
      <t>シンジン</t>
    </rPh>
    <rPh sb="3" eb="4">
      <t>セン</t>
    </rPh>
    <rPh sb="4" eb="6">
      <t>スイキュウ</t>
    </rPh>
    <rPh sb="10" eb="11">
      <t>ヒョウ</t>
    </rPh>
    <rPh sb="12" eb="14">
      <t>ダンシ</t>
    </rPh>
    <phoneticPr fontId="3"/>
  </si>
  <si>
    <t>市新人戦水球メンバー表（女子）</t>
    <rPh sb="0" eb="1">
      <t>シ</t>
    </rPh>
    <rPh sb="1" eb="3">
      <t>シンジン</t>
    </rPh>
    <rPh sb="3" eb="4">
      <t>セン</t>
    </rPh>
    <rPh sb="4" eb="6">
      <t>スイキュウ</t>
    </rPh>
    <rPh sb="10" eb="11">
      <t>ヒョウ</t>
    </rPh>
    <rPh sb="12" eb="14">
      <t>ジョシ</t>
    </rPh>
    <phoneticPr fontId="3"/>
  </si>
  <si>
    <t>のセルは、必要に応じてリストから選択して入力してください。</t>
  </si>
  <si>
    <t>監督名、選手名は入力をお願いします。</t>
    <rPh sb="0" eb="2">
      <t>カントク</t>
    </rPh>
    <rPh sb="2" eb="3">
      <t>メイ</t>
    </rPh>
    <rPh sb="4" eb="7">
      <t>センシュメイ</t>
    </rPh>
    <rPh sb="8" eb="10">
      <t>ニュウリョク</t>
    </rPh>
    <rPh sb="12" eb="13">
      <t>ネガ</t>
    </rPh>
    <phoneticPr fontId="3"/>
  </si>
  <si>
    <t>「学年」</t>
    <rPh sb="1" eb="3">
      <t>ガクネン</t>
    </rPh>
    <phoneticPr fontId="3"/>
  </si>
  <si>
    <t>13
(FP)</t>
    <phoneticPr fontId="3"/>
  </si>
  <si>
    <t>学　校　名</t>
    <rPh sb="0" eb="1">
      <t>ガク</t>
    </rPh>
    <rPh sb="2" eb="3">
      <t>コウ</t>
    </rPh>
    <rPh sb="4" eb="5">
      <t>メイ</t>
    </rPh>
    <phoneticPr fontId="4"/>
  </si>
  <si>
    <r>
      <t>②　リレー種目は、１年→</t>
    </r>
    <r>
      <rPr>
        <b/>
        <sz val="18"/>
        <color indexed="10"/>
        <rFont val="ＭＳ Ｐゴシック"/>
        <family val="3"/>
        <charset val="128"/>
      </rPr>
      <t>１</t>
    </r>
    <r>
      <rPr>
        <b/>
        <sz val="18"/>
        <rFont val="ＭＳ Ｐゴシック"/>
        <family val="3"/>
        <charset val="128"/>
      </rPr>
      <t>・２年→</t>
    </r>
    <r>
      <rPr>
        <b/>
        <sz val="18"/>
        <color indexed="10"/>
        <rFont val="ＭＳ Ｐゴシック"/>
        <family val="3"/>
        <charset val="128"/>
      </rPr>
      <t>２</t>
    </r>
    <r>
      <rPr>
        <b/>
        <sz val="18"/>
        <rFont val="ＭＳ Ｐゴシック"/>
        <family val="3"/>
        <charset val="128"/>
      </rPr>
      <t>・代表→</t>
    </r>
    <r>
      <rPr>
        <b/>
        <sz val="18"/>
        <color indexed="10"/>
        <rFont val="ＭＳ Ｐゴシック"/>
        <family val="3"/>
        <charset val="128"/>
      </rPr>
      <t>代</t>
    </r>
    <r>
      <rPr>
        <b/>
        <sz val="18"/>
        <rFont val="ＭＳ Ｐゴシック"/>
        <family val="3"/>
        <charset val="128"/>
      </rPr>
      <t>でリストから選んで入力してください。　</t>
    </r>
    <rPh sb="5" eb="7">
      <t>シュモク</t>
    </rPh>
    <rPh sb="10" eb="11">
      <t>ネン</t>
    </rPh>
    <rPh sb="15" eb="16">
      <t>ネン</t>
    </rPh>
    <rPh sb="19" eb="21">
      <t>ダイヒョウ</t>
    </rPh>
    <rPh sb="22" eb="23">
      <t>ダイ</t>
    </rPh>
    <rPh sb="29" eb="30">
      <t>エラ</t>
    </rPh>
    <rPh sb="32" eb="34">
      <t>ニュウリョク</t>
    </rPh>
    <phoneticPr fontId="4"/>
  </si>
  <si>
    <t>2:30.22</t>
    <phoneticPr fontId="3"/>
  </si>
  <si>
    <t>申込責任者</t>
    <rPh sb="0" eb="5">
      <t>モウシコミセキニンシャ</t>
    </rPh>
    <phoneticPr fontId="4"/>
  </si>
  <si>
    <t>監督者名</t>
    <rPh sb="0" eb="3">
      <t>カントクシャ</t>
    </rPh>
    <rPh sb="2" eb="3">
      <t>シャ</t>
    </rPh>
    <rPh sb="3" eb="4">
      <t>メイ</t>
    </rPh>
    <phoneticPr fontId="4"/>
  </si>
  <si>
    <t>（　校長　・　教員　・　部活動指導員　）</t>
    <rPh sb="2" eb="4">
      <t>コウチョウ</t>
    </rPh>
    <rPh sb="7" eb="9">
      <t>キョウイン</t>
    </rPh>
    <rPh sb="12" eb="15">
      <t>ブカツドウ</t>
    </rPh>
    <rPh sb="15" eb="18">
      <t>シドウイン</t>
    </rPh>
    <phoneticPr fontId="4"/>
  </si>
  <si>
    <t>令和　４　年　８　月　　　　日</t>
    <rPh sb="0" eb="2">
      <t>レイワ</t>
    </rPh>
    <rPh sb="5" eb="6">
      <t>トシ</t>
    </rPh>
    <rPh sb="6" eb="7">
      <t>ヘイネン</t>
    </rPh>
    <rPh sb="9" eb="10">
      <t>ガツ</t>
    </rPh>
    <rPh sb="14" eb="15">
      <t>ニチ</t>
    </rPh>
    <phoneticPr fontId="4"/>
  </si>
  <si>
    <t>監督（水球）
10日（土）</t>
    <rPh sb="0" eb="2">
      <t>カントク</t>
    </rPh>
    <rPh sb="3" eb="5">
      <t>スイキュウ</t>
    </rPh>
    <rPh sb="9" eb="10">
      <t>ニチ</t>
    </rPh>
    <rPh sb="11" eb="12">
      <t>ド</t>
    </rPh>
    <phoneticPr fontId="4"/>
  </si>
  <si>
    <t>監督（競泳）
11日（日）</t>
    <rPh sb="0" eb="2">
      <t>カントク</t>
    </rPh>
    <rPh sb="3" eb="5">
      <t>キョウエイ</t>
    </rPh>
    <rPh sb="9" eb="10">
      <t>ニチ</t>
    </rPh>
    <rPh sb="11" eb="12">
      <t>ニチ</t>
    </rPh>
    <phoneticPr fontId="4"/>
  </si>
  <si>
    <t>支援競技役員（競泳）</t>
    <rPh sb="0" eb="2">
      <t>シエン</t>
    </rPh>
    <rPh sb="2" eb="4">
      <t>キョウギ</t>
    </rPh>
    <rPh sb="4" eb="6">
      <t>ヤクイン</t>
    </rPh>
    <rPh sb="7" eb="9">
      <t>キョウエイ</t>
    </rPh>
    <phoneticPr fontId="4"/>
  </si>
  <si>
    <t>コーチ（競泳）</t>
    <rPh sb="4" eb="6">
      <t>キョウエイ</t>
    </rPh>
    <phoneticPr fontId="4"/>
  </si>
  <si>
    <t>水球</t>
    <rPh sb="0" eb="2">
      <t>スイキュウ</t>
    </rPh>
    <phoneticPr fontId="3"/>
  </si>
  <si>
    <t>競泳</t>
    <rPh sb="0" eb="2">
      <t>キョウエイ</t>
    </rPh>
    <phoneticPr fontId="3"/>
  </si>
  <si>
    <t>協会役員（競泳）</t>
    <rPh sb="0" eb="2">
      <t>キョウカイ</t>
    </rPh>
    <rPh sb="2" eb="4">
      <t>ヤクイン</t>
    </rPh>
    <rPh sb="5" eb="7">
      <t>キョウエイ</t>
    </rPh>
    <phoneticPr fontId="4"/>
  </si>
  <si>
    <t>選手（水球）
10日（土）</t>
    <rPh sb="0" eb="2">
      <t>センシュ</t>
    </rPh>
    <rPh sb="3" eb="5">
      <t>スイキュウ</t>
    </rPh>
    <rPh sb="9" eb="10">
      <t>ニチ</t>
    </rPh>
    <rPh sb="11" eb="12">
      <t>ド</t>
    </rPh>
    <phoneticPr fontId="4"/>
  </si>
  <si>
    <t>選手（競泳）
11日（日）</t>
    <rPh sb="0" eb="2">
      <t>センシュ</t>
    </rPh>
    <rPh sb="3" eb="5">
      <t>キョウエイ</t>
    </rPh>
    <rPh sb="9" eb="10">
      <t>ニチ</t>
    </rPh>
    <rPh sb="11" eb="12">
      <t>ニチ</t>
    </rPh>
    <phoneticPr fontId="4"/>
  </si>
  <si>
    <t>協会役員（水球）</t>
    <rPh sb="0" eb="2">
      <t>キョウカイ</t>
    </rPh>
    <rPh sb="2" eb="4">
      <t>ヤクイン</t>
    </rPh>
    <rPh sb="5" eb="7">
      <t>スイキュウ</t>
    </rPh>
    <phoneticPr fontId="4"/>
  </si>
  <si>
    <t>人</t>
    <rPh sb="0" eb="1">
      <t>ニン</t>
    </rPh>
    <phoneticPr fontId="3"/>
  </si>
  <si>
    <t>保護者
10日（土）</t>
    <rPh sb="0" eb="3">
      <t>ホゴシャ</t>
    </rPh>
    <rPh sb="6" eb="7">
      <t>ニチ</t>
    </rPh>
    <rPh sb="8" eb="9">
      <t>ド</t>
    </rPh>
    <phoneticPr fontId="4"/>
  </si>
  <si>
    <t>保護者
11日（日）</t>
    <rPh sb="0" eb="3">
      <t>ホゴシャ</t>
    </rPh>
    <rPh sb="6" eb="7">
      <t>ニチ</t>
    </rPh>
    <rPh sb="8" eb="9">
      <t>ニチ</t>
    </rPh>
    <phoneticPr fontId="4"/>
  </si>
  <si>
    <t>いない場合は空欄。</t>
    <rPh sb="3" eb="5">
      <t>バアイ</t>
    </rPh>
    <rPh sb="6" eb="8">
      <t>クウラン</t>
    </rPh>
    <phoneticPr fontId="4"/>
  </si>
  <si>
    <t>　　例：「1年」だけど「2年自由形」にエントリーする場合、「自由形②」を選択。</t>
    <rPh sb="2" eb="3">
      <t>タト</t>
    </rPh>
    <rPh sb="6" eb="7">
      <t>ネン</t>
    </rPh>
    <rPh sb="13" eb="14">
      <t>ネン</t>
    </rPh>
    <rPh sb="14" eb="17">
      <t>ジユウガタ</t>
    </rPh>
    <rPh sb="26" eb="28">
      <t>バアイ</t>
    </rPh>
    <rPh sb="30" eb="33">
      <t>ジユウガタ</t>
    </rPh>
    <rPh sb="36" eb="38">
      <t>センタク</t>
    </rPh>
    <phoneticPr fontId="4"/>
  </si>
  <si>
    <t>　　例：同じ選手が「1年フリーリレー」と「代表フリーリレー」の両方にエントリーは不可。</t>
    <rPh sb="2" eb="3">
      <t>タト</t>
    </rPh>
    <rPh sb="4" eb="5">
      <t>オナ</t>
    </rPh>
    <rPh sb="6" eb="8">
      <t>センシュ</t>
    </rPh>
    <rPh sb="11" eb="12">
      <t>ネン</t>
    </rPh>
    <rPh sb="21" eb="23">
      <t>ダイヒョウ</t>
    </rPh>
    <rPh sb="31" eb="33">
      <t>リョウホウ</t>
    </rPh>
    <rPh sb="40" eb="42">
      <t>フカ</t>
    </rPh>
    <phoneticPr fontId="4"/>
  </si>
  <si>
    <t>④　リレーのみ参加の生徒も、「競泳個人男子・競泳個人女子」のシートに必ず名前を入力してください。</t>
    <rPh sb="7" eb="9">
      <t>サンカ</t>
    </rPh>
    <rPh sb="10" eb="12">
      <t>セイト</t>
    </rPh>
    <rPh sb="15" eb="17">
      <t>キョウエイ</t>
    </rPh>
    <rPh sb="17" eb="19">
      <t>コジン</t>
    </rPh>
    <rPh sb="19" eb="21">
      <t>ダンシ</t>
    </rPh>
    <rPh sb="22" eb="24">
      <t>キョウエイ</t>
    </rPh>
    <rPh sb="24" eb="26">
      <t>コジン</t>
    </rPh>
    <rPh sb="26" eb="28">
      <t>ジョシ</t>
    </rPh>
    <rPh sb="34" eb="35">
      <t>カナラ</t>
    </rPh>
    <rPh sb="36" eb="38">
      <t>ナマエ</t>
    </rPh>
    <rPh sb="39" eb="41">
      <t>ニュウリョク</t>
    </rPh>
    <phoneticPr fontId="4"/>
  </si>
  <si>
    <t>エントリー代</t>
    <rPh sb="5" eb="6">
      <t>ダイ</t>
    </rPh>
    <phoneticPr fontId="3"/>
  </si>
  <si>
    <t>競泳個人</t>
    <rPh sb="0" eb="2">
      <t>キョウエイ</t>
    </rPh>
    <rPh sb="2" eb="4">
      <t>コジン</t>
    </rPh>
    <phoneticPr fontId="3"/>
  </si>
  <si>
    <t>競泳リレー</t>
    <rPh sb="0" eb="2">
      <t>キョウエイ</t>
    </rPh>
    <phoneticPr fontId="3"/>
  </si>
  <si>
    <t>プログラム</t>
    <phoneticPr fontId="3"/>
  </si>
  <si>
    <t>合計金額</t>
    <rPh sb="0" eb="2">
      <t>ゴウケイ</t>
    </rPh>
    <rPh sb="2" eb="4">
      <t>キンガク</t>
    </rPh>
    <phoneticPr fontId="3"/>
  </si>
  <si>
    <t>円</t>
    <rPh sb="0" eb="1">
      <t>エン</t>
    </rPh>
    <phoneticPr fontId="3"/>
  </si>
  <si>
    <t>令和４年度　第３５回　熊本市中学新人水泳大会参加申し込み（リレー）</t>
    <rPh sb="0" eb="1">
      <t>レイ</t>
    </rPh>
    <rPh sb="1" eb="2">
      <t>ワ</t>
    </rPh>
    <rPh sb="3" eb="5">
      <t>ネンド</t>
    </rPh>
    <rPh sb="6" eb="7">
      <t>ダイ</t>
    </rPh>
    <rPh sb="9" eb="10">
      <t>カイ</t>
    </rPh>
    <rPh sb="11" eb="14">
      <t>クマモトシ</t>
    </rPh>
    <rPh sb="14" eb="16">
      <t>チュウガク</t>
    </rPh>
    <rPh sb="16" eb="18">
      <t>シンジン</t>
    </rPh>
    <rPh sb="18" eb="20">
      <t>スイエイ</t>
    </rPh>
    <rPh sb="20" eb="22">
      <t>タイカイ</t>
    </rPh>
    <rPh sb="22" eb="24">
      <t>サンカ</t>
    </rPh>
    <rPh sb="24" eb="25">
      <t>モウ</t>
    </rPh>
    <rPh sb="26" eb="27">
      <t>コ</t>
    </rPh>
    <phoneticPr fontId="4"/>
  </si>
  <si>
    <t>②「種」（フリー・メドレー）をリストから選択。</t>
    <rPh sb="2" eb="3">
      <t>シュ</t>
    </rPh>
    <rPh sb="20" eb="22">
      <t>センタク</t>
    </rPh>
    <phoneticPr fontId="3"/>
  </si>
  <si>
    <t>①「区分」（1年・2年・代表）を最初にリストから選択。</t>
    <rPh sb="2" eb="4">
      <t>クブン</t>
    </rPh>
    <rPh sb="7" eb="8">
      <t>ネン</t>
    </rPh>
    <rPh sb="10" eb="11">
      <t>ネン</t>
    </rPh>
    <rPh sb="12" eb="14">
      <t>ダイヒョウ</t>
    </rPh>
    <rPh sb="16" eb="18">
      <t>サイショ</t>
    </rPh>
    <rPh sb="24" eb="26">
      <t>センタク</t>
    </rPh>
    <phoneticPr fontId="3"/>
  </si>
  <si>
    <t>③エントリータイムを入力。</t>
    <rPh sb="10" eb="12">
      <t>ニュウリョク</t>
    </rPh>
    <phoneticPr fontId="3"/>
  </si>
  <si>
    <t>④校長名を入力。</t>
    <rPh sb="1" eb="4">
      <t>コウチョウメイ</t>
    </rPh>
    <rPh sb="5" eb="7">
      <t>ニュウリョク</t>
    </rPh>
    <phoneticPr fontId="3"/>
  </si>
  <si>
    <t>※水球の参加費は、今年度より、「1000円×参加人数」となります。</t>
    <rPh sb="1" eb="3">
      <t>スイキュウ</t>
    </rPh>
    <rPh sb="4" eb="7">
      <t>サンカヒ</t>
    </rPh>
    <rPh sb="9" eb="12">
      <t>コンネンド</t>
    </rPh>
    <rPh sb="20" eb="21">
      <t>エン</t>
    </rPh>
    <rPh sb="22" eb="24">
      <t>サンカ</t>
    </rPh>
    <rPh sb="24" eb="26">
      <t>ニンズウ</t>
    </rPh>
    <phoneticPr fontId="3"/>
  </si>
  <si>
    <r>
      <rPr>
        <b/>
        <sz val="18"/>
        <rFont val="ＭＳ Ｐゴシック"/>
        <family val="3"/>
        <charset val="128"/>
      </rPr>
      <t>☆</t>
    </r>
    <r>
      <rPr>
        <b/>
        <sz val="18"/>
        <color rgb="FFFF0000"/>
        <rFont val="ＭＳ Ｐゴシック"/>
        <family val="3"/>
        <charset val="128"/>
      </rPr>
      <t>　参加申込書の必要箇所　　　　を最初に入力してください。</t>
    </r>
    <rPh sb="2" eb="7">
      <t>サンカモウシコミショ</t>
    </rPh>
    <rPh sb="8" eb="10">
      <t>ヒツヨウ</t>
    </rPh>
    <rPh sb="10" eb="12">
      <t>カショ</t>
    </rPh>
    <rPh sb="17" eb="19">
      <t>サイショ</t>
    </rPh>
    <rPh sb="20" eb="22">
      <t>ニュウリョク</t>
    </rPh>
    <phoneticPr fontId="4"/>
  </si>
  <si>
    <t>　　また、個人種目を入力するときは、リストから選んでください。例：「1年自由形」の場合、「自由形①」を選択。</t>
    <rPh sb="5" eb="7">
      <t>コジン</t>
    </rPh>
    <rPh sb="7" eb="9">
      <t>シュmク</t>
    </rPh>
    <rPh sb="10" eb="12">
      <t>ニュウリョク</t>
    </rPh>
    <rPh sb="23" eb="24">
      <t>エラ</t>
    </rPh>
    <rPh sb="31" eb="32">
      <t>タト</t>
    </rPh>
    <rPh sb="35" eb="36">
      <t>ネン</t>
    </rPh>
    <rPh sb="36" eb="39">
      <t>ジユウガタ</t>
    </rPh>
    <rPh sb="41" eb="43">
      <t>バアイ</t>
    </rPh>
    <rPh sb="45" eb="48">
      <t>ジユウガタ</t>
    </rPh>
    <rPh sb="51" eb="53">
      <t>センタク</t>
    </rPh>
    <phoneticPr fontId="4"/>
  </si>
  <si>
    <r>
      <t>③　代表リレーには、すべての学年からエントリーはできますが、</t>
    </r>
    <r>
      <rPr>
        <b/>
        <sz val="18"/>
        <color rgb="FFFF0000"/>
        <rFont val="ＭＳ Ｐゴシック"/>
        <family val="3"/>
        <charset val="128"/>
      </rPr>
      <t>二重エントリーにならないように</t>
    </r>
    <r>
      <rPr>
        <b/>
        <sz val="18"/>
        <rFont val="ＭＳ Ｐゴシック"/>
        <family val="3"/>
        <charset val="128"/>
      </rPr>
      <t>してください。</t>
    </r>
    <rPh sb="2" eb="4">
      <t>ダイヒョウ</t>
    </rPh>
    <rPh sb="14" eb="16">
      <t>ガクネン</t>
    </rPh>
    <rPh sb="30" eb="32">
      <t>ニジュウ</t>
    </rPh>
    <phoneticPr fontId="4"/>
  </si>
  <si>
    <t xml:space="preserve">　新型コロナウイルス感染防止策のため、事前のプログラム注文とします。お手数ですが、学校単位で希望冊数のとりまとめをお願い致します。入力については、参加申込書シートの一番下の欄に入力してください。水球競技のみのプログラムは販売しません。水球に参加するチーム毎に当日水球のみのプログラムを1部ずつ配付します。2日目の競泳競技の受付時に事前注文分のプログラムをお渡しします。尚、大会中止の場合を除いては、事前に注文いただいたプログラムの大会当日の返却はできませんので、予めご了承ください。
</t>
    <rPh sb="1" eb="3">
      <t>シンガタ</t>
    </rPh>
    <rPh sb="10" eb="12">
      <t>カンセン</t>
    </rPh>
    <rPh sb="12" eb="14">
      <t>ボウシ</t>
    </rPh>
    <rPh sb="14" eb="15">
      <t>サク</t>
    </rPh>
    <rPh sb="19" eb="21">
      <t>ジゼン</t>
    </rPh>
    <rPh sb="27" eb="29">
      <t>チュウモン</t>
    </rPh>
    <rPh sb="35" eb="37">
      <t>テスウ</t>
    </rPh>
    <rPh sb="41" eb="43">
      <t>ガッコウ</t>
    </rPh>
    <rPh sb="43" eb="45">
      <t>タンイ</t>
    </rPh>
    <rPh sb="46" eb="48">
      <t>キボウ</t>
    </rPh>
    <rPh sb="48" eb="50">
      <t>サッスウ</t>
    </rPh>
    <rPh sb="58" eb="59">
      <t>ネガ</t>
    </rPh>
    <rPh sb="60" eb="61">
      <t>イタ</t>
    </rPh>
    <rPh sb="65" eb="67">
      <t>ニュウリョク</t>
    </rPh>
    <rPh sb="73" eb="78">
      <t>サンカモウシコミショ</t>
    </rPh>
    <rPh sb="82" eb="85">
      <t>イチバンシタ</t>
    </rPh>
    <rPh sb="86" eb="87">
      <t>ラン</t>
    </rPh>
    <rPh sb="88" eb="90">
      <t>ニュウリョク</t>
    </rPh>
    <rPh sb="97" eb="99">
      <t>スイキュウ</t>
    </rPh>
    <rPh sb="99" eb="101">
      <t>キョウギ</t>
    </rPh>
    <rPh sb="110" eb="112">
      <t>ハンバイ</t>
    </rPh>
    <rPh sb="117" eb="119">
      <t>スイキュウ</t>
    </rPh>
    <rPh sb="120" eb="122">
      <t>サンカ</t>
    </rPh>
    <rPh sb="127" eb="128">
      <t>ゴト</t>
    </rPh>
    <rPh sb="129" eb="131">
      <t>トウジツ</t>
    </rPh>
    <rPh sb="131" eb="133">
      <t>スイキュウ</t>
    </rPh>
    <rPh sb="143" eb="144">
      <t>ブ</t>
    </rPh>
    <rPh sb="146" eb="148">
      <t>ハイフ</t>
    </rPh>
    <rPh sb="153" eb="155">
      <t>ニチメ</t>
    </rPh>
    <rPh sb="156" eb="158">
      <t>キョウエイ</t>
    </rPh>
    <rPh sb="158" eb="160">
      <t>キョウギ</t>
    </rPh>
    <rPh sb="161" eb="163">
      <t>ウケツケ</t>
    </rPh>
    <rPh sb="163" eb="164">
      <t>ジ</t>
    </rPh>
    <rPh sb="165" eb="167">
      <t>ジゼン</t>
    </rPh>
    <rPh sb="167" eb="169">
      <t>チュウモン</t>
    </rPh>
    <rPh sb="169" eb="170">
      <t>ブン</t>
    </rPh>
    <rPh sb="178" eb="179">
      <t>ワタ</t>
    </rPh>
    <rPh sb="184" eb="185">
      <t>ナオ</t>
    </rPh>
    <rPh sb="186" eb="188">
      <t>タイカイ</t>
    </rPh>
    <rPh sb="188" eb="190">
      <t>チュウシ</t>
    </rPh>
    <rPh sb="191" eb="193">
      <t>バアイ</t>
    </rPh>
    <rPh sb="194" eb="195">
      <t>ノゾ</t>
    </rPh>
    <rPh sb="199" eb="201">
      <t>ジゼン</t>
    </rPh>
    <rPh sb="202" eb="204">
      <t>チュウモン</t>
    </rPh>
    <rPh sb="215" eb="217">
      <t>タイカイ</t>
    </rPh>
    <rPh sb="217" eb="219">
      <t>トウジツ</t>
    </rPh>
    <rPh sb="220" eb="222">
      <t>ヘンキャク</t>
    </rPh>
    <rPh sb="231" eb="232">
      <t>アラカジ</t>
    </rPh>
    <rPh sb="234" eb="236">
      <t>リョウショウ</t>
    </rPh>
    <phoneticPr fontId="4"/>
  </si>
  <si>
    <r>
      <rPr>
        <b/>
        <sz val="18"/>
        <rFont val="ＭＳ Ｐゴシック"/>
        <family val="3"/>
        <charset val="128"/>
      </rPr>
      <t>①</t>
    </r>
    <r>
      <rPr>
        <b/>
        <sz val="18"/>
        <color rgb="FFFF0000"/>
        <rFont val="ＭＳ Ｐゴシック"/>
        <family val="3"/>
        <charset val="128"/>
      </rPr>
      <t>　</t>
    </r>
    <r>
      <rPr>
        <b/>
        <sz val="18"/>
        <rFont val="ＭＳ Ｐゴシック"/>
        <family val="3"/>
        <charset val="128"/>
      </rPr>
      <t>競泳競技のエントリーは</t>
    </r>
    <r>
      <rPr>
        <b/>
        <sz val="18"/>
        <color rgb="FFFF0000"/>
        <rFont val="ＭＳ Ｐゴシック"/>
        <family val="3"/>
        <charset val="128"/>
      </rPr>
      <t>１年生・２年生のみ、１人２種目以内</t>
    </r>
    <r>
      <rPr>
        <b/>
        <sz val="18"/>
        <rFont val="ＭＳ Ｐゴシック"/>
        <family val="3"/>
        <charset val="128"/>
      </rPr>
      <t>となります（制限タイムなし）。</t>
    </r>
    <rPh sb="2" eb="4">
      <t>キョウエイ</t>
    </rPh>
    <rPh sb="4" eb="6">
      <t>キョウギ</t>
    </rPh>
    <rPh sb="14" eb="16">
      <t>ネンセイ</t>
    </rPh>
    <rPh sb="18" eb="20">
      <t>ネンセイ</t>
    </rPh>
    <rPh sb="23" eb="25">
      <t>ヒトリ</t>
    </rPh>
    <rPh sb="26" eb="28">
      <t>シュモク</t>
    </rPh>
    <rPh sb="28" eb="30">
      <t>イナイ</t>
    </rPh>
    <rPh sb="36" eb="38">
      <t>セイゲン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</si>
</sst>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ss.00"/>
    <numFmt numFmtId="177" formatCode="yyyy/m/d;@"/>
  </numFmts>
  <fonts count="68" x14ac:knownFonts="1">
    <font>
      <sz val="11"/>
      <color theme="1"/>
      <name val="游ゴシック"/>
      <family val="2"/>
      <charset val="128"/>
      <scheme val="minor"/>
    </font>
    <font>
      <sz val="11"/>
      <color rgb="FFFF0000"/>
      <name val="游ゴシック"/>
      <family val="2"/>
      <charset val="128"/>
      <scheme val="minor"/>
    </font>
    <font>
      <sz val="19"/>
      <color theme="1"/>
      <name val="ＤＦ特太ゴシック体"/>
      <family val="3"/>
      <charset val="128"/>
    </font>
    <font>
      <sz val="6"/>
      <name val="游ゴシック"/>
      <family val="2"/>
      <charset val="128"/>
      <scheme val="minor"/>
    </font>
    <font>
      <sz val="6"/>
      <name val="ＭＳ Ｐゴシック"/>
      <family val="3"/>
      <charset val="128"/>
    </font>
    <font>
      <sz val="20"/>
      <color theme="1"/>
      <name val="ＤＦ特太ゴシック体"/>
      <family val="3"/>
      <charset val="128"/>
    </font>
    <font>
      <sz val="10"/>
      <color theme="1"/>
      <name val="游ゴシック"/>
      <family val="3"/>
      <charset val="128"/>
      <scheme val="minor"/>
    </font>
    <font>
      <sz val="14"/>
      <color theme="1"/>
      <name val="游ゴシック"/>
      <family val="3"/>
      <charset val="128"/>
      <scheme val="minor"/>
    </font>
    <font>
      <sz val="11"/>
      <color theme="1"/>
      <name val="游ゴシック Light"/>
      <family val="3"/>
      <charset val="128"/>
      <scheme val="major"/>
    </font>
    <font>
      <sz val="9"/>
      <color indexed="8"/>
      <name val="ＭＳ Ｐゴシック"/>
      <family val="3"/>
      <charset val="128"/>
    </font>
    <font>
      <b/>
      <u/>
      <sz val="9"/>
      <color indexed="8"/>
      <name val="ＭＳ Ｐゴシック"/>
      <family val="3"/>
      <charset val="128"/>
    </font>
    <font>
      <sz val="9"/>
      <color theme="1"/>
      <name val="游ゴシック"/>
      <family val="3"/>
      <charset val="128"/>
      <scheme val="minor"/>
    </font>
    <font>
      <b/>
      <sz val="11"/>
      <color theme="1"/>
      <name val="游ゴシック"/>
      <family val="3"/>
      <charset val="128"/>
      <scheme val="minor"/>
    </font>
    <font>
      <sz val="8"/>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9"/>
      <color indexed="81"/>
      <name val="ＭＳ Ｐゴシック"/>
      <family val="3"/>
      <charset val="128"/>
    </font>
    <font>
      <b/>
      <sz val="20"/>
      <color indexed="8"/>
      <name val="ＭＳ Ｐゴシック"/>
      <family val="3"/>
      <charset val="128"/>
    </font>
    <font>
      <b/>
      <i/>
      <sz val="26"/>
      <color indexed="56"/>
      <name val="ＭＳ Ｐゴシック"/>
      <family val="3"/>
      <charset val="128"/>
    </font>
    <font>
      <b/>
      <i/>
      <sz val="18"/>
      <color indexed="56"/>
      <name val="ＭＳ Ｐゴシック"/>
      <family val="3"/>
      <charset val="128"/>
    </font>
    <font>
      <sz val="18"/>
      <name val="ＭＳ Ｐゴシック"/>
      <family val="3"/>
      <charset val="128"/>
    </font>
    <font>
      <b/>
      <sz val="18"/>
      <color rgb="FFFF0000"/>
      <name val="ＭＳ Ｐゴシック"/>
      <family val="3"/>
      <charset val="128"/>
    </font>
    <font>
      <b/>
      <sz val="18"/>
      <name val="ＭＳ Ｐゴシック"/>
      <family val="3"/>
      <charset val="128"/>
    </font>
    <font>
      <b/>
      <sz val="18"/>
      <color indexed="10"/>
      <name val="ＭＳ Ｐゴシック"/>
      <family val="3"/>
      <charset val="128"/>
    </font>
    <font>
      <b/>
      <sz val="12"/>
      <color theme="1"/>
      <name val="ＭＳ Ｐゴシック"/>
      <family val="3"/>
      <charset val="128"/>
    </font>
    <font>
      <b/>
      <sz val="12"/>
      <name val="ＭＳ Ｐゴシック"/>
      <family val="3"/>
      <charset val="128"/>
    </font>
    <font>
      <b/>
      <sz val="20"/>
      <color theme="1"/>
      <name val="游ゴシック"/>
      <family val="3"/>
      <charset val="128"/>
      <scheme val="minor"/>
    </font>
    <font>
      <b/>
      <sz val="20"/>
      <color rgb="FFFF0000"/>
      <name val="ＭＳ Ｐゴシック"/>
      <family val="3"/>
      <charset val="128"/>
    </font>
    <font>
      <sz val="18"/>
      <color indexed="30"/>
      <name val="ＭＳ Ｐゴシック"/>
      <family val="3"/>
      <charset val="128"/>
    </font>
    <font>
      <b/>
      <sz val="18"/>
      <color rgb="FF00B0F0"/>
      <name val="ＭＳ Ｐゴシック"/>
      <family val="3"/>
      <charset val="128"/>
    </font>
    <font>
      <b/>
      <sz val="11"/>
      <color rgb="FF00B0F0"/>
      <name val="ＭＳ Ｐゴシック"/>
      <family val="3"/>
      <charset val="128"/>
    </font>
    <font>
      <b/>
      <sz val="16"/>
      <color rgb="FF0000CC"/>
      <name val="ＭＳ Ｐゴシック"/>
      <family val="3"/>
      <charset val="128"/>
    </font>
    <font>
      <sz val="11"/>
      <color indexed="30"/>
      <name val="ＭＳ Ｐゴシック"/>
      <family val="3"/>
      <charset val="128"/>
    </font>
    <font>
      <b/>
      <sz val="16"/>
      <color rgb="FFFF0000"/>
      <name val="ＭＳ Ｐゴシック"/>
      <family val="3"/>
      <charset val="128"/>
    </font>
    <font>
      <sz val="11"/>
      <color rgb="FFFF0000"/>
      <name val="游ゴシック"/>
      <family val="3"/>
      <charset val="128"/>
      <scheme val="minor"/>
    </font>
    <font>
      <sz val="14"/>
      <color rgb="FFFF0000"/>
      <name val="游ゴシック"/>
      <family val="3"/>
      <charset val="128"/>
      <scheme val="minor"/>
    </font>
    <font>
      <sz val="12"/>
      <color theme="1"/>
      <name val="游ゴシック"/>
      <family val="3"/>
      <charset val="128"/>
      <scheme val="minor"/>
    </font>
    <font>
      <sz val="24"/>
      <color theme="1"/>
      <name val="ＭＳ Ｐゴシック"/>
      <family val="3"/>
      <charset val="128"/>
    </font>
    <font>
      <b/>
      <sz val="11"/>
      <color indexed="10"/>
      <name val="ＭＳ Ｐゴシック"/>
      <family val="3"/>
      <charset val="128"/>
    </font>
    <font>
      <b/>
      <sz val="11"/>
      <color indexed="8"/>
      <name val="ＭＳ Ｐゴシック"/>
      <family val="3"/>
      <charset val="128"/>
    </font>
    <font>
      <sz val="16"/>
      <name val="ＭＳ Ｐゴシック"/>
      <family val="3"/>
      <charset val="128"/>
    </font>
    <font>
      <sz val="9"/>
      <color indexed="8"/>
      <name val="ＭＳ ゴシック"/>
      <family val="3"/>
      <charset val="128"/>
    </font>
    <font>
      <b/>
      <sz val="11"/>
      <name val="ＭＳ Ｐゴシック"/>
      <family val="3"/>
      <charset val="128"/>
    </font>
    <font>
      <b/>
      <sz val="9"/>
      <color indexed="8"/>
      <name val="ＭＳ 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sz val="14"/>
      <name val="ＭＳ Ｐゴシック"/>
      <family val="3"/>
      <charset val="128"/>
    </font>
    <font>
      <b/>
      <sz val="14"/>
      <color indexed="8"/>
      <name val="ＭＳ Ｐゴシック"/>
      <family val="3"/>
      <charset val="128"/>
    </font>
    <font>
      <b/>
      <sz val="16"/>
      <color indexed="8"/>
      <name val="ＭＳ Ｐゴシック"/>
      <family val="3"/>
      <charset val="128"/>
    </font>
    <font>
      <sz val="14"/>
      <color indexed="8"/>
      <name val="ＭＳ Ｐゴシック"/>
      <family val="3"/>
      <charset val="128"/>
    </font>
    <font>
      <b/>
      <sz val="12"/>
      <color indexed="8"/>
      <name val="ＭＳ Ｐゴシック"/>
      <family val="3"/>
      <charset val="128"/>
    </font>
    <font>
      <sz val="12"/>
      <color indexed="8"/>
      <name val="ＭＳ Ｐゴシック"/>
      <family val="3"/>
      <charset val="128"/>
    </font>
    <font>
      <sz val="12"/>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b/>
      <sz val="16"/>
      <color theme="1"/>
      <name val="游ゴシック"/>
      <family val="3"/>
      <charset val="128"/>
      <scheme val="minor"/>
    </font>
    <font>
      <sz val="20"/>
      <color rgb="FFFF0000"/>
      <name val="游ゴシック"/>
      <family val="2"/>
      <charset val="128"/>
      <scheme val="minor"/>
    </font>
    <font>
      <sz val="20"/>
      <color theme="1"/>
      <name val="游ゴシック"/>
      <family val="2"/>
      <charset val="128"/>
      <scheme val="minor"/>
    </font>
    <font>
      <sz val="14"/>
      <color theme="1"/>
      <name val="游ゴシック"/>
      <family val="2"/>
      <charset val="128"/>
      <scheme val="minor"/>
    </font>
    <font>
      <sz val="8"/>
      <color indexed="8"/>
      <name val="ＭＳ ゴシック"/>
      <family val="3"/>
      <charset val="128"/>
    </font>
    <font>
      <b/>
      <sz val="18"/>
      <color indexed="8"/>
      <name val="ＭＳ Ｐゴシック"/>
      <family val="3"/>
      <charset val="128"/>
    </font>
    <font>
      <sz val="16"/>
      <color indexed="8"/>
      <name val="ＭＳ Ｐゴシック"/>
      <family val="3"/>
      <charset val="128"/>
    </font>
    <font>
      <sz val="18"/>
      <color indexed="8"/>
      <name val="ＭＳ Ｐゴシック"/>
      <family val="3"/>
      <charset val="128"/>
    </font>
    <font>
      <b/>
      <sz val="16"/>
      <name val="ＭＳ Ｐゴシック"/>
      <family val="3"/>
      <charset val="128"/>
    </font>
    <font>
      <sz val="11"/>
      <color indexed="8"/>
      <name val="ＭＳ ゴシック"/>
      <family val="3"/>
      <charset val="128"/>
    </font>
    <font>
      <sz val="18"/>
      <color rgb="FFFF0000"/>
      <name val="游ゴシック"/>
      <family val="3"/>
      <charset val="128"/>
      <scheme val="minor"/>
    </font>
    <font>
      <sz val="20"/>
      <color theme="1"/>
      <name val="游ゴシック"/>
      <family val="3"/>
      <charset val="128"/>
      <scheme val="minor"/>
    </font>
  </fonts>
  <fills count="7">
    <fill>
      <patternFill patternType="none"/>
    </fill>
    <fill>
      <patternFill patternType="gray125"/>
    </fill>
    <fill>
      <patternFill patternType="solid">
        <fgColor rgb="FFFFCCFF"/>
        <bgColor indexed="64"/>
      </patternFill>
    </fill>
    <fill>
      <patternFill patternType="solid">
        <fgColor rgb="FFFFFF00"/>
        <bgColor indexed="64"/>
      </patternFill>
    </fill>
    <fill>
      <patternFill patternType="solid">
        <fgColor indexed="47"/>
        <bgColor indexed="64"/>
      </patternFill>
    </fill>
    <fill>
      <patternFill patternType="solid">
        <fgColor indexed="41"/>
        <bgColor indexed="64"/>
      </patternFill>
    </fill>
    <fill>
      <patternFill patternType="solid">
        <fgColor rgb="FFCCFFFF"/>
        <bgColor indexed="64"/>
      </patternFill>
    </fill>
  </fills>
  <borders count="11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theme="3"/>
      </right>
      <top/>
      <bottom style="thin">
        <color indexed="12"/>
      </bottom>
      <diagonal/>
    </border>
    <border>
      <left style="medium">
        <color theme="3"/>
      </left>
      <right style="medium">
        <color theme="3"/>
      </right>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medium">
        <color indexed="64"/>
      </left>
      <right style="medium">
        <color theme="3"/>
      </right>
      <top style="thin">
        <color indexed="12"/>
      </top>
      <bottom style="thin">
        <color indexed="12"/>
      </bottom>
      <diagonal/>
    </border>
    <border>
      <left style="medium">
        <color theme="3"/>
      </left>
      <right style="medium">
        <color theme="3"/>
      </right>
      <top style="thin">
        <color indexed="12"/>
      </top>
      <bottom style="thin">
        <color indexed="12"/>
      </bottom>
      <diagonal/>
    </border>
    <border>
      <left style="medium">
        <color indexed="64"/>
      </left>
      <right style="medium">
        <color theme="3"/>
      </right>
      <top style="thin">
        <color indexed="12"/>
      </top>
      <bottom style="medium">
        <color indexed="64"/>
      </bottom>
      <diagonal/>
    </border>
    <border>
      <left style="medium">
        <color theme="3"/>
      </left>
      <right style="medium">
        <color theme="3"/>
      </right>
      <top style="thin">
        <color indexed="12"/>
      </top>
      <bottom style="medium">
        <color indexed="64"/>
      </bottom>
      <diagonal/>
    </border>
    <border>
      <left style="medium">
        <color indexed="64"/>
      </left>
      <right style="medium">
        <color indexed="64"/>
      </right>
      <top/>
      <bottom style="thin">
        <color indexed="12"/>
      </bottom>
      <diagonal/>
    </border>
    <border>
      <left style="medium">
        <color indexed="64"/>
      </left>
      <right style="medium">
        <color indexed="64"/>
      </right>
      <top style="thin">
        <color indexed="12"/>
      </top>
      <bottom style="thin">
        <color indexed="12"/>
      </bottom>
      <diagonal/>
    </border>
    <border>
      <left style="medium">
        <color indexed="64"/>
      </left>
      <right style="medium">
        <color indexed="64"/>
      </right>
      <top style="thin">
        <color indexed="12"/>
      </top>
      <bottom style="medium">
        <color indexed="64"/>
      </bottom>
      <diagonal/>
    </border>
    <border>
      <left style="medium">
        <color theme="3"/>
      </left>
      <right/>
      <top/>
      <bottom style="thin">
        <color indexed="12"/>
      </bottom>
      <diagonal/>
    </border>
    <border>
      <left style="medium">
        <color theme="3"/>
      </left>
      <right/>
      <top style="thin">
        <color indexed="12"/>
      </top>
      <bottom style="thin">
        <color indexed="12"/>
      </bottom>
      <diagonal/>
    </border>
    <border>
      <left style="medium">
        <color theme="3"/>
      </left>
      <right/>
      <top style="thin">
        <color indexed="12"/>
      </top>
      <bottom style="medium">
        <color indexed="64"/>
      </bottom>
      <diagonal/>
    </border>
    <border>
      <left/>
      <right/>
      <top/>
      <bottom style="thin">
        <color indexed="12"/>
      </bottom>
      <diagonal/>
    </border>
    <border>
      <left/>
      <right/>
      <top style="thin">
        <color indexed="12"/>
      </top>
      <bottom style="thin">
        <color indexed="12"/>
      </bottom>
      <diagonal/>
    </border>
    <border>
      <left/>
      <right/>
      <top style="thin">
        <color indexed="12"/>
      </top>
      <bottom style="medium">
        <color indexed="64"/>
      </bottom>
      <diagonal/>
    </border>
    <border>
      <left style="medium">
        <color indexed="64"/>
      </left>
      <right style="medium">
        <color theme="3"/>
      </right>
      <top style="thin">
        <color indexed="12"/>
      </top>
      <bottom/>
      <diagonal/>
    </border>
    <border>
      <left style="medium">
        <color theme="3"/>
      </left>
      <right style="medium">
        <color theme="3"/>
      </right>
      <top style="thin">
        <color indexed="12"/>
      </top>
      <bottom/>
      <diagonal/>
    </border>
    <border>
      <left style="medium">
        <color theme="3"/>
      </left>
      <right/>
      <top style="thin">
        <color indexed="12"/>
      </top>
      <bottom/>
      <diagonal/>
    </border>
    <border>
      <left style="medium">
        <color indexed="64"/>
      </left>
      <right style="medium">
        <color indexed="64"/>
      </right>
      <top style="thin">
        <color indexed="12"/>
      </top>
      <bottom/>
      <diagonal/>
    </border>
    <border>
      <left/>
      <right/>
      <top style="thin">
        <color indexed="12"/>
      </top>
      <bottom/>
      <diagonal/>
    </border>
    <border>
      <left style="medium">
        <color indexed="64"/>
      </left>
      <right style="medium">
        <color indexed="64"/>
      </right>
      <top style="thin">
        <color indexed="64"/>
      </top>
      <bottom/>
      <diagonal/>
    </border>
    <border>
      <left style="medium">
        <color indexed="64"/>
      </left>
      <right style="medium">
        <color theme="3"/>
      </right>
      <top style="medium">
        <color indexed="64"/>
      </top>
      <bottom style="thin">
        <color indexed="12"/>
      </bottom>
      <diagonal/>
    </border>
    <border>
      <left style="medium">
        <color theme="3"/>
      </left>
      <right style="medium">
        <color theme="3"/>
      </right>
      <top style="medium">
        <color indexed="64"/>
      </top>
      <bottom style="thin">
        <color indexed="12"/>
      </bottom>
      <diagonal/>
    </border>
    <border>
      <left style="medium">
        <color theme="3"/>
      </left>
      <right/>
      <top style="medium">
        <color indexed="64"/>
      </top>
      <bottom style="thin">
        <color indexed="12"/>
      </bottom>
      <diagonal/>
    </border>
    <border>
      <left style="medium">
        <color indexed="64"/>
      </left>
      <right style="medium">
        <color indexed="64"/>
      </right>
      <top style="medium">
        <color indexed="64"/>
      </top>
      <bottom style="thin">
        <color indexed="12"/>
      </bottom>
      <diagonal/>
    </border>
    <border>
      <left/>
      <right/>
      <top style="medium">
        <color indexed="64"/>
      </top>
      <bottom style="thin">
        <color indexed="12"/>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theme="3"/>
      </right>
      <top style="medium">
        <color indexed="64"/>
      </top>
      <bottom/>
      <diagonal/>
    </border>
    <border>
      <left style="medium">
        <color theme="3"/>
      </left>
      <right style="medium">
        <color theme="3"/>
      </right>
      <top style="medium">
        <color indexed="64"/>
      </top>
      <bottom/>
      <diagonal/>
    </border>
    <border>
      <left style="medium">
        <color theme="3"/>
      </left>
      <right/>
      <top style="medium">
        <color indexed="64"/>
      </top>
      <bottom/>
      <diagonal/>
    </border>
    <border>
      <left style="medium">
        <color indexed="64"/>
      </left>
      <right style="medium">
        <color theme="3"/>
      </right>
      <top style="medium">
        <color indexed="64"/>
      </top>
      <bottom style="medium">
        <color indexed="64"/>
      </bottom>
      <diagonal/>
    </border>
    <border>
      <left style="medium">
        <color theme="3"/>
      </left>
      <right style="medium">
        <color theme="3"/>
      </right>
      <top style="medium">
        <color indexed="64"/>
      </top>
      <bottom style="medium">
        <color indexed="64"/>
      </bottom>
      <diagonal/>
    </border>
    <border>
      <left style="medium">
        <color theme="3"/>
      </left>
      <right/>
      <top style="medium">
        <color indexed="64"/>
      </top>
      <bottom style="medium">
        <color indexed="64"/>
      </bottom>
      <diagonal/>
    </border>
  </borders>
  <cellStyleXfs count="1">
    <xf numFmtId="0" fontId="0" fillId="0" borderId="0">
      <alignment vertical="center"/>
    </xf>
  </cellStyleXfs>
  <cellXfs count="506">
    <xf numFmtId="0" fontId="0" fillId="0" borderId="0" xfId="0">
      <alignment vertical="center"/>
    </xf>
    <xf numFmtId="0" fontId="2" fillId="0" borderId="0" xfId="0" applyFont="1" applyAlignment="1">
      <alignment horizontal="center" vertical="center"/>
    </xf>
    <xf numFmtId="0" fontId="6" fillId="0" borderId="0" xfId="0" applyFont="1">
      <alignment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shrinkToFit="1"/>
    </xf>
    <xf numFmtId="0" fontId="0" fillId="0" borderId="33" xfId="0" applyBorder="1" applyAlignment="1">
      <alignment horizontal="center" vertical="center" shrinkToFit="1"/>
    </xf>
    <xf numFmtId="0" fontId="0" fillId="0" borderId="16"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left" vertical="center"/>
    </xf>
    <xf numFmtId="0" fontId="0" fillId="0" borderId="0" xfId="0" applyAlignment="1">
      <alignment horizontal="center" vertical="center" shrinkToFit="1"/>
    </xf>
    <xf numFmtId="0" fontId="0" fillId="0" borderId="37" xfId="0" applyBorder="1">
      <alignment vertical="center"/>
    </xf>
    <xf numFmtId="0" fontId="0" fillId="0" borderId="38" xfId="0" applyBorder="1" applyAlignment="1">
      <alignment horizontal="center" vertical="center"/>
    </xf>
    <xf numFmtId="0" fontId="0" fillId="0" borderId="37" xfId="0" applyBorder="1" applyAlignment="1">
      <alignment horizontal="left" vertical="center" shrinkToFit="1"/>
    </xf>
    <xf numFmtId="0" fontId="0" fillId="0" borderId="38" xfId="0" applyBorder="1" applyAlignment="1">
      <alignment horizontal="center" vertical="center" shrinkToFit="1"/>
    </xf>
    <xf numFmtId="49" fontId="0" fillId="0" borderId="40" xfId="0" applyNumberFormat="1" applyBorder="1" applyAlignment="1">
      <alignment horizontal="center" vertical="center" shrinkToFit="1"/>
    </xf>
    <xf numFmtId="0" fontId="0" fillId="0" borderId="41" xfId="0" applyBorder="1" applyAlignment="1">
      <alignment horizontal="center" vertical="center" shrinkToFit="1"/>
    </xf>
    <xf numFmtId="0" fontId="0" fillId="0" borderId="40" xfId="0" applyBorder="1" applyAlignment="1">
      <alignment horizontal="center" vertical="center" shrinkToFit="1"/>
    </xf>
    <xf numFmtId="0" fontId="0" fillId="0" borderId="7" xfId="0" applyBorder="1">
      <alignment vertical="center"/>
    </xf>
    <xf numFmtId="0" fontId="0" fillId="0" borderId="42" xfId="0" applyBorder="1" applyAlignment="1">
      <alignment horizontal="center" vertical="center"/>
    </xf>
    <xf numFmtId="0" fontId="0" fillId="0" borderId="42" xfId="0" applyBorder="1" applyAlignment="1">
      <alignment horizontal="center" vertical="center" shrinkToFit="1"/>
    </xf>
    <xf numFmtId="49" fontId="0" fillId="0" borderId="8" xfId="0" applyNumberFormat="1" applyBorder="1" applyAlignment="1">
      <alignment horizontal="center" vertical="center" shrinkToFit="1"/>
    </xf>
    <xf numFmtId="0" fontId="0" fillId="0" borderId="44" xfId="0" applyBorder="1" applyAlignment="1">
      <alignment horizontal="center" vertical="center" shrinkToFit="1"/>
    </xf>
    <xf numFmtId="0" fontId="0" fillId="0" borderId="8" xfId="0" applyBorder="1" applyAlignment="1">
      <alignment horizontal="center" vertical="center" shrinkToFit="1"/>
    </xf>
    <xf numFmtId="0" fontId="0" fillId="0" borderId="45" xfId="0" applyBorder="1">
      <alignment vertical="center"/>
    </xf>
    <xf numFmtId="0" fontId="0" fillId="0" borderId="46" xfId="0" applyBorder="1" applyAlignment="1">
      <alignment horizontal="center" vertical="center"/>
    </xf>
    <xf numFmtId="0" fontId="0" fillId="0" borderId="15" xfId="0" applyBorder="1" applyAlignment="1">
      <alignment horizontal="left" vertical="center" shrinkToFit="1"/>
    </xf>
    <xf numFmtId="0" fontId="0" fillId="0" borderId="46" xfId="0" applyBorder="1" applyAlignment="1">
      <alignment horizontal="center" vertical="center" shrinkToFit="1"/>
    </xf>
    <xf numFmtId="49" fontId="0" fillId="0" borderId="48" xfId="0" applyNumberFormat="1" applyBorder="1" applyAlignment="1">
      <alignment horizontal="center" vertical="center" shrinkToFit="1"/>
    </xf>
    <xf numFmtId="0" fontId="0" fillId="0" borderId="49" xfId="0" applyBorder="1" applyAlignment="1">
      <alignment horizontal="center" vertical="center" shrinkToFit="1"/>
    </xf>
    <xf numFmtId="0" fontId="0" fillId="0" borderId="48" xfId="0" applyBorder="1" applyAlignment="1">
      <alignment horizontal="center" vertical="center" shrinkToFit="1"/>
    </xf>
    <xf numFmtId="0" fontId="0" fillId="0" borderId="1" xfId="0" applyBorder="1">
      <alignment vertical="center"/>
    </xf>
    <xf numFmtId="0" fontId="0" fillId="0" borderId="30" xfId="0" applyBorder="1" applyAlignment="1">
      <alignment horizontal="center" vertical="center"/>
    </xf>
    <xf numFmtId="0" fontId="0" fillId="0" borderId="30" xfId="0" applyBorder="1" applyAlignment="1">
      <alignment horizontal="center" vertical="center" shrinkToFit="1"/>
    </xf>
    <xf numFmtId="49" fontId="0" fillId="0" borderId="2" xfId="0" applyNumberFormat="1" applyBorder="1" applyAlignment="1">
      <alignment horizontal="center" vertical="center" shrinkToFit="1"/>
    </xf>
    <xf numFmtId="0" fontId="0" fillId="0" borderId="32" xfId="0" applyBorder="1" applyAlignment="1">
      <alignment horizontal="center" vertical="center" shrinkToFit="1"/>
    </xf>
    <xf numFmtId="0" fontId="0" fillId="0" borderId="2" xfId="0" applyBorder="1" applyAlignment="1">
      <alignment horizontal="center" vertical="center" shrinkToFit="1"/>
    </xf>
    <xf numFmtId="0" fontId="0" fillId="0" borderId="15" xfId="0" applyBorder="1">
      <alignment vertical="center"/>
    </xf>
    <xf numFmtId="0" fontId="14" fillId="0" borderId="0" xfId="0" applyFont="1">
      <alignment vertical="center"/>
    </xf>
    <xf numFmtId="0" fontId="0" fillId="0" borderId="50" xfId="0" applyBorder="1">
      <alignment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4" fillId="0" borderId="0" xfId="0" applyFont="1">
      <alignment vertical="center"/>
    </xf>
    <xf numFmtId="0" fontId="25" fillId="0" borderId="0" xfId="0" applyFont="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20" fillId="0" borderId="25" xfId="0" applyFont="1" applyBorder="1">
      <alignment vertical="center"/>
    </xf>
    <xf numFmtId="0" fontId="0" fillId="0" borderId="26" xfId="0" applyBorder="1">
      <alignment vertical="center"/>
    </xf>
    <xf numFmtId="0" fontId="0" fillId="0" borderId="25" xfId="0" applyBorder="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8" fillId="0" borderId="25" xfId="0" applyFont="1" applyBorder="1">
      <alignment vertical="center"/>
    </xf>
    <xf numFmtId="0" fontId="28" fillId="0" borderId="28" xfId="0" applyFont="1" applyBorder="1">
      <alignment vertical="center"/>
    </xf>
    <xf numFmtId="0" fontId="32" fillId="0" borderId="6" xfId="0" applyFont="1" applyBorder="1">
      <alignment vertical="center"/>
    </xf>
    <xf numFmtId="0" fontId="0" fillId="0" borderId="6" xfId="0" applyBorder="1">
      <alignment vertical="center"/>
    </xf>
    <xf numFmtId="0" fontId="28" fillId="0" borderId="6" xfId="0" applyFont="1" applyBorder="1">
      <alignment vertical="center"/>
    </xf>
    <xf numFmtId="0" fontId="33" fillId="0" borderId="6" xfId="0" applyFont="1" applyBorder="1">
      <alignment vertical="center"/>
    </xf>
    <xf numFmtId="0" fontId="0" fillId="0" borderId="29" xfId="0" applyBorder="1">
      <alignment vertical="center"/>
    </xf>
    <xf numFmtId="0" fontId="32" fillId="0" borderId="0" xfId="0" applyFont="1">
      <alignment vertical="center"/>
    </xf>
    <xf numFmtId="0" fontId="33" fillId="0" borderId="0" xfId="0" applyFont="1">
      <alignment vertical="center"/>
    </xf>
    <xf numFmtId="0" fontId="22" fillId="0" borderId="0" xfId="0" applyFont="1">
      <alignment vertical="center"/>
    </xf>
    <xf numFmtId="0" fontId="6" fillId="0" borderId="0" xfId="0" applyFont="1" applyBorder="1" applyAlignment="1">
      <alignment horizontal="center" vertical="center"/>
    </xf>
    <xf numFmtId="0" fontId="0" fillId="0" borderId="0" xfId="0" applyBorder="1" applyAlignment="1">
      <alignment horizontal="right" vertical="center"/>
    </xf>
    <xf numFmtId="0" fontId="0" fillId="0" borderId="0" xfId="0" applyNumberFormat="1" applyBorder="1" applyAlignment="1">
      <alignment horizontal="left" vertical="top"/>
    </xf>
    <xf numFmtId="0" fontId="0" fillId="0" borderId="0" xfId="0" applyBorder="1" applyAlignment="1">
      <alignment horizontal="left" vertical="top"/>
    </xf>
    <xf numFmtId="0" fontId="11" fillId="0" borderId="0" xfId="0" applyFont="1" applyBorder="1" applyAlignment="1">
      <alignment horizontal="left" vertical="top"/>
    </xf>
    <xf numFmtId="0" fontId="0" fillId="0" borderId="0" xfId="0"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Border="1">
      <alignment vertical="center"/>
    </xf>
    <xf numFmtId="0" fontId="0" fillId="0" borderId="0" xfId="0"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7" xfId="0" applyBorder="1" applyAlignment="1">
      <alignment horizontal="center" vertical="center" shrinkToFit="1"/>
    </xf>
    <xf numFmtId="0" fontId="0" fillId="0" borderId="34" xfId="0" applyBorder="1" applyAlignment="1">
      <alignment horizontal="center" vertical="center" shrinkToFit="1"/>
    </xf>
    <xf numFmtId="0" fontId="0" fillId="0" borderId="55"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49" fontId="0" fillId="0" borderId="43" xfId="0" applyNumberFormat="1" applyBorder="1" applyAlignment="1">
      <alignment horizontal="center" vertical="center" shrinkToFit="1"/>
    </xf>
    <xf numFmtId="0" fontId="0" fillId="0" borderId="47" xfId="0" applyBorder="1" applyAlignment="1">
      <alignment horizontal="center" vertical="center" shrinkToFit="1"/>
    </xf>
    <xf numFmtId="0" fontId="0" fillId="0" borderId="31" xfId="0" applyBorder="1" applyAlignment="1">
      <alignment horizontal="center" vertical="center" shrinkToFit="1"/>
    </xf>
    <xf numFmtId="0" fontId="0" fillId="0" borderId="53" xfId="0" applyBorder="1" applyAlignment="1">
      <alignment horizontal="left" vertical="center" shrinkToFit="1"/>
    </xf>
    <xf numFmtId="49" fontId="0" fillId="0" borderId="56" xfId="0" applyNumberFormat="1" applyBorder="1" applyAlignment="1">
      <alignment horizontal="center" vertical="center" shrinkToFit="1"/>
    </xf>
    <xf numFmtId="0" fontId="0" fillId="0" borderId="37"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58" xfId="0" applyBorder="1" applyAlignment="1">
      <alignment horizontal="center" vertical="center" wrapText="1" shrinkToFit="1"/>
    </xf>
    <xf numFmtId="0" fontId="6" fillId="0" borderId="0" xfId="0" applyFont="1" applyBorder="1" applyAlignment="1">
      <alignment vertical="center"/>
    </xf>
    <xf numFmtId="0" fontId="0" fillId="0" borderId="0" xfId="0" applyBorder="1" applyAlignment="1">
      <alignment vertical="center"/>
    </xf>
    <xf numFmtId="0" fontId="11" fillId="0" borderId="0" xfId="0" applyFont="1" applyBorder="1" applyAlignment="1">
      <alignment horizontal="center" vertical="center"/>
    </xf>
    <xf numFmtId="0" fontId="0" fillId="0" borderId="36" xfId="0" applyBorder="1" applyAlignment="1">
      <alignment horizontal="center" vertical="center" shrinkToFit="1"/>
    </xf>
    <xf numFmtId="0" fontId="0" fillId="0" borderId="59" xfId="0" applyBorder="1" applyAlignment="1">
      <alignment horizontal="center" vertical="center" shrinkToFit="1"/>
    </xf>
    <xf numFmtId="0" fontId="0" fillId="0" borderId="52" xfId="0" applyBorder="1" applyAlignment="1">
      <alignment horizontal="center" vertical="center" shrinkToFit="1"/>
    </xf>
    <xf numFmtId="0" fontId="1" fillId="0" borderId="54" xfId="0" applyFont="1" applyBorder="1" applyAlignment="1">
      <alignment horizontal="center" vertical="center"/>
    </xf>
    <xf numFmtId="0" fontId="34" fillId="0" borderId="54" xfId="0" applyFont="1" applyBorder="1" applyAlignment="1">
      <alignment horizontal="center" vertical="center" shrinkToFit="1"/>
    </xf>
    <xf numFmtId="49" fontId="34" fillId="0" borderId="56" xfId="0" applyNumberFormat="1" applyFont="1" applyBorder="1" applyAlignment="1">
      <alignment horizontal="center" vertical="center" shrinkToFit="1"/>
    </xf>
    <xf numFmtId="0" fontId="34" fillId="0" borderId="57" xfId="0" applyFont="1" applyBorder="1" applyAlignment="1">
      <alignment horizontal="center" vertical="center" shrinkToFit="1"/>
    </xf>
    <xf numFmtId="0" fontId="34" fillId="0" borderId="38" xfId="0" applyFont="1" applyBorder="1" applyAlignment="1">
      <alignment horizontal="center" vertical="center"/>
    </xf>
    <xf numFmtId="0" fontId="34" fillId="0" borderId="37" xfId="0" applyFont="1" applyBorder="1" applyAlignment="1">
      <alignment horizontal="left" vertical="center" shrinkToFit="1"/>
    </xf>
    <xf numFmtId="0" fontId="34" fillId="0" borderId="38" xfId="0" applyFont="1" applyBorder="1" applyAlignment="1">
      <alignment horizontal="center" vertical="center" shrinkToFit="1"/>
    </xf>
    <xf numFmtId="49" fontId="34" fillId="0" borderId="40" xfId="0" applyNumberFormat="1" applyFont="1" applyBorder="1" applyAlignment="1">
      <alignment horizontal="center" vertical="center" shrinkToFit="1"/>
    </xf>
    <xf numFmtId="0" fontId="34" fillId="0" borderId="41" xfId="0" applyFont="1" applyBorder="1" applyAlignment="1">
      <alignment horizontal="center" vertical="center" shrinkToFit="1"/>
    </xf>
    <xf numFmtId="0" fontId="34" fillId="0" borderId="39" xfId="0" applyFont="1" applyBorder="1" applyAlignment="1">
      <alignment horizontal="center" vertical="center" shrinkToFit="1"/>
    </xf>
    <xf numFmtId="0" fontId="34" fillId="0" borderId="42" xfId="0" applyFont="1" applyBorder="1" applyAlignment="1">
      <alignment horizontal="center" vertical="center"/>
    </xf>
    <xf numFmtId="0" fontId="34" fillId="0" borderId="42" xfId="0" applyFont="1" applyBorder="1" applyAlignment="1">
      <alignment horizontal="center" vertical="center" shrinkToFit="1"/>
    </xf>
    <xf numFmtId="49" fontId="34" fillId="0" borderId="8" xfId="0" applyNumberFormat="1" applyFont="1" applyBorder="1" applyAlignment="1">
      <alignment horizontal="center" vertical="center" shrinkToFit="1"/>
    </xf>
    <xf numFmtId="0" fontId="34" fillId="0" borderId="44" xfId="0" applyFont="1" applyBorder="1" applyAlignment="1">
      <alignment horizontal="center" vertical="center" shrinkToFit="1"/>
    </xf>
    <xf numFmtId="0" fontId="34" fillId="0" borderId="43" xfId="0" applyFont="1" applyBorder="1" applyAlignment="1">
      <alignment horizontal="center" vertical="center" shrinkToFit="1"/>
    </xf>
    <xf numFmtId="49" fontId="34" fillId="0" borderId="43" xfId="0" applyNumberFormat="1" applyFont="1" applyBorder="1" applyAlignment="1">
      <alignment horizontal="center" vertical="center" shrinkToFit="1"/>
    </xf>
    <xf numFmtId="0" fontId="34" fillId="0" borderId="46" xfId="0" applyFont="1" applyBorder="1" applyAlignment="1">
      <alignment horizontal="center" vertical="center"/>
    </xf>
    <xf numFmtId="0" fontId="34" fillId="0" borderId="15" xfId="0" applyFont="1" applyBorder="1" applyAlignment="1">
      <alignment horizontal="left" vertical="center" shrinkToFit="1"/>
    </xf>
    <xf numFmtId="0" fontId="34" fillId="0" borderId="46" xfId="0" applyFont="1" applyBorder="1" applyAlignment="1">
      <alignment horizontal="center" vertical="center" shrinkToFit="1"/>
    </xf>
    <xf numFmtId="49" fontId="34" fillId="0" borderId="48" xfId="0" applyNumberFormat="1" applyFont="1" applyBorder="1" applyAlignment="1">
      <alignment horizontal="center" vertical="center" shrinkToFit="1"/>
    </xf>
    <xf numFmtId="0" fontId="34" fillId="0" borderId="49" xfId="0" applyFont="1" applyBorder="1" applyAlignment="1">
      <alignment horizontal="center" vertical="center" shrinkToFit="1"/>
    </xf>
    <xf numFmtId="0" fontId="34" fillId="0" borderId="47" xfId="0" applyFont="1" applyBorder="1" applyAlignment="1">
      <alignment horizontal="center" vertical="center" shrinkToFit="1"/>
    </xf>
    <xf numFmtId="0" fontId="34" fillId="0" borderId="30" xfId="0" applyFont="1" applyBorder="1" applyAlignment="1">
      <alignment horizontal="center" vertical="center"/>
    </xf>
    <xf numFmtId="0" fontId="34" fillId="0" borderId="30" xfId="0" applyFont="1" applyBorder="1" applyAlignment="1">
      <alignment horizontal="center" vertical="center" shrinkToFit="1"/>
    </xf>
    <xf numFmtId="49" fontId="34" fillId="0" borderId="2" xfId="0" applyNumberFormat="1" applyFont="1" applyBorder="1" applyAlignment="1">
      <alignment horizontal="center" vertical="center" shrinkToFit="1"/>
    </xf>
    <xf numFmtId="0" fontId="34" fillId="0" borderId="32" xfId="0" applyFont="1" applyBorder="1" applyAlignment="1">
      <alignment horizontal="center" vertical="center" shrinkToFit="1"/>
    </xf>
    <xf numFmtId="0" fontId="34" fillId="0" borderId="31" xfId="0" applyFont="1" applyBorder="1" applyAlignment="1">
      <alignment horizontal="center" vertical="center" shrinkToFit="1"/>
    </xf>
    <xf numFmtId="0" fontId="34" fillId="0" borderId="33" xfId="0" applyFont="1" applyBorder="1" applyAlignment="1">
      <alignment horizontal="center" vertical="center"/>
    </xf>
    <xf numFmtId="0" fontId="34" fillId="0" borderId="33"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34" xfId="0" applyFont="1" applyBorder="1" applyAlignment="1">
      <alignment horizontal="center" vertical="center" shrinkToFit="1"/>
    </xf>
    <xf numFmtId="0" fontId="34" fillId="0" borderId="53" xfId="0" applyFont="1" applyBorder="1" applyAlignment="1">
      <alignment horizontal="center" vertical="center" shrinkToFit="1"/>
    </xf>
    <xf numFmtId="0" fontId="34" fillId="0" borderId="55" xfId="0" applyFont="1" applyBorder="1" applyAlignment="1">
      <alignment horizontal="center" vertical="center" shrinkToFit="1"/>
    </xf>
    <xf numFmtId="0" fontId="34" fillId="0" borderId="52" xfId="0" applyFont="1" applyBorder="1" applyAlignment="1">
      <alignment horizontal="center" vertical="center" shrinkToFit="1"/>
    </xf>
    <xf numFmtId="0" fontId="34" fillId="0" borderId="37" xfId="0" applyFont="1" applyBorder="1" applyAlignment="1">
      <alignment horizontal="center" vertical="center" wrapText="1" shrinkToFit="1"/>
    </xf>
    <xf numFmtId="0" fontId="34" fillId="0" borderId="23" xfId="0" applyFont="1" applyBorder="1" applyAlignment="1">
      <alignment horizontal="center" vertical="center" wrapText="1" shrinkToFit="1"/>
    </xf>
    <xf numFmtId="0" fontId="34" fillId="0" borderId="36" xfId="0" applyFont="1" applyBorder="1" applyAlignment="1">
      <alignment horizontal="center" vertical="center" shrinkToFit="1"/>
    </xf>
    <xf numFmtId="0" fontId="34" fillId="0" borderId="1" xfId="0" applyFont="1" applyBorder="1" applyAlignment="1">
      <alignment horizontal="center" vertical="center" wrapText="1" shrinkToFit="1"/>
    </xf>
    <xf numFmtId="0" fontId="34" fillId="0" borderId="58" xfId="0" applyFont="1" applyBorder="1" applyAlignment="1">
      <alignment horizontal="center" vertical="center" wrapText="1" shrinkToFit="1"/>
    </xf>
    <xf numFmtId="0" fontId="34" fillId="0" borderId="59" xfId="0" applyFont="1" applyBorder="1" applyAlignment="1">
      <alignment horizontal="center" vertical="center" shrinkToFit="1"/>
    </xf>
    <xf numFmtId="0" fontId="36" fillId="0" borderId="0" xfId="0" applyFont="1">
      <alignment vertical="center"/>
    </xf>
    <xf numFmtId="0" fontId="0" fillId="0" borderId="60"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0" borderId="63" xfId="0" applyBorder="1" applyAlignment="1" applyProtection="1">
      <alignment horizontal="center" vertical="center" shrinkToFit="1"/>
    </xf>
    <xf numFmtId="0" fontId="34" fillId="0" borderId="60" xfId="0" applyFont="1" applyBorder="1" applyAlignment="1" applyProtection="1">
      <alignment horizontal="center" vertical="center" shrinkToFit="1"/>
    </xf>
    <xf numFmtId="0" fontId="34" fillId="0" borderId="62" xfId="0" applyFont="1" applyBorder="1" applyAlignment="1" applyProtection="1">
      <alignment horizontal="center" vertical="center" shrinkToFit="1"/>
    </xf>
    <xf numFmtId="0" fontId="34" fillId="0" borderId="61" xfId="0" applyFont="1" applyBorder="1" applyAlignment="1" applyProtection="1">
      <alignment horizontal="center" vertical="center" shrinkToFit="1"/>
    </xf>
    <xf numFmtId="0" fontId="34" fillId="0" borderId="63" xfId="0" applyFont="1" applyBorder="1" applyAlignment="1" applyProtection="1">
      <alignment horizontal="center" vertical="center" shrinkToFit="1"/>
    </xf>
    <xf numFmtId="176" fontId="34" fillId="0" borderId="39" xfId="0" applyNumberFormat="1" applyFont="1" applyBorder="1" applyAlignment="1">
      <alignment horizontal="center" vertical="center" shrinkToFit="1"/>
    </xf>
    <xf numFmtId="49" fontId="34" fillId="0" borderId="55" xfId="0" applyNumberFormat="1" applyFont="1" applyBorder="1" applyAlignment="1">
      <alignment horizontal="center" vertical="center" shrinkToFit="1"/>
    </xf>
    <xf numFmtId="49" fontId="34" fillId="0" borderId="16" xfId="0" applyNumberFormat="1" applyFont="1" applyBorder="1" applyAlignment="1">
      <alignment horizontal="center" vertical="center" shrinkToFit="1"/>
    </xf>
    <xf numFmtId="49" fontId="0" fillId="0" borderId="55" xfId="0" applyNumberFormat="1" applyBorder="1" applyAlignment="1">
      <alignment horizontal="center" vertical="center" shrinkToFit="1"/>
    </xf>
    <xf numFmtId="0" fontId="22" fillId="0" borderId="0" xfId="0" applyFont="1" applyBorder="1" applyAlignment="1">
      <alignment vertical="center"/>
    </xf>
    <xf numFmtId="0" fontId="38" fillId="0" borderId="0" xfId="0" applyFont="1">
      <alignment vertical="center"/>
    </xf>
    <xf numFmtId="177" fontId="0" fillId="0" borderId="0" xfId="0" applyNumberFormat="1">
      <alignment vertical="center"/>
    </xf>
    <xf numFmtId="0" fontId="40" fillId="0" borderId="0" xfId="0" applyFont="1">
      <alignment vertical="center"/>
    </xf>
    <xf numFmtId="177" fontId="40" fillId="0" borderId="0" xfId="0" applyNumberFormat="1" applyFont="1">
      <alignment vertical="center"/>
    </xf>
    <xf numFmtId="0" fontId="41" fillId="0" borderId="64" xfId="0" applyFont="1" applyBorder="1" applyAlignment="1">
      <alignment horizontal="center" vertical="center" wrapText="1"/>
    </xf>
    <xf numFmtId="0" fontId="41" fillId="0" borderId="65" xfId="0" applyFont="1" applyBorder="1" applyAlignment="1">
      <alignment horizontal="center" vertical="center" wrapText="1"/>
    </xf>
    <xf numFmtId="0" fontId="41" fillId="4" borderId="68" xfId="0" applyFont="1" applyFill="1" applyBorder="1" applyAlignment="1">
      <alignment horizontal="left" vertical="center" wrapText="1"/>
    </xf>
    <xf numFmtId="0" fontId="0" fillId="4" borderId="69" xfId="0" applyFill="1" applyBorder="1" applyAlignment="1">
      <alignment horizontal="center" vertical="center"/>
    </xf>
    <xf numFmtId="0" fontId="41" fillId="4" borderId="69" xfId="0" applyFont="1" applyFill="1" applyBorder="1" applyAlignment="1">
      <alignment horizontal="center" vertical="center" wrapText="1"/>
    </xf>
    <xf numFmtId="0" fontId="42" fillId="0" borderId="0" xfId="0" applyFont="1">
      <alignment vertical="center"/>
    </xf>
    <xf numFmtId="0" fontId="0" fillId="0" borderId="47" xfId="0" applyBorder="1">
      <alignment vertical="center"/>
    </xf>
    <xf numFmtId="0" fontId="0" fillId="0" borderId="46" xfId="0" applyBorder="1">
      <alignment vertical="center"/>
    </xf>
    <xf numFmtId="0" fontId="43" fillId="0" borderId="70" xfId="0" applyFont="1" applyBorder="1" applyAlignment="1">
      <alignment horizontal="center" vertical="center" wrapText="1"/>
    </xf>
    <xf numFmtId="0" fontId="44" fillId="5" borderId="71" xfId="0" applyFont="1" applyFill="1" applyBorder="1" applyAlignment="1" applyProtection="1">
      <alignment horizontal="center" vertical="center"/>
      <protection locked="0"/>
    </xf>
    <xf numFmtId="0" fontId="41" fillId="0" borderId="68" xfId="0" applyFont="1" applyBorder="1" applyAlignment="1">
      <alignment horizontal="left" vertical="center" wrapText="1"/>
    </xf>
    <xf numFmtId="0" fontId="0" fillId="0" borderId="69" xfId="0" applyBorder="1" applyAlignment="1">
      <alignment horizontal="center" vertical="center"/>
    </xf>
    <xf numFmtId="0" fontId="41" fillId="0" borderId="69" xfId="0" applyFont="1" applyBorder="1" applyAlignment="1">
      <alignment horizontal="center" vertical="center" wrapText="1"/>
    </xf>
    <xf numFmtId="0" fontId="0" fillId="0" borderId="36" xfId="0" applyBorder="1">
      <alignment vertical="center"/>
    </xf>
    <xf numFmtId="0" fontId="45" fillId="0" borderId="51" xfId="0" applyFont="1" applyBorder="1">
      <alignment vertical="center"/>
    </xf>
    <xf numFmtId="0" fontId="0" fillId="0" borderId="39" xfId="0" applyBorder="1">
      <alignment vertical="center"/>
    </xf>
    <xf numFmtId="0" fontId="45" fillId="0" borderId="38" xfId="0" applyFont="1" applyBorder="1">
      <alignment vertical="center"/>
    </xf>
    <xf numFmtId="0" fontId="45" fillId="0" borderId="46" xfId="0" applyFont="1" applyBorder="1">
      <alignment vertical="center"/>
    </xf>
    <xf numFmtId="0" fontId="0" fillId="0" borderId="51" xfId="0" applyBorder="1">
      <alignment vertical="center"/>
    </xf>
    <xf numFmtId="0" fontId="0" fillId="0" borderId="38" xfId="0" applyBorder="1">
      <alignment vertical="center"/>
    </xf>
    <xf numFmtId="0" fontId="41" fillId="0" borderId="0" xfId="0" applyFont="1" applyAlignment="1">
      <alignment horizontal="left" vertical="center" wrapText="1"/>
    </xf>
    <xf numFmtId="0" fontId="41" fillId="0" borderId="0" xfId="0" applyFont="1" applyAlignment="1">
      <alignment horizontal="center" vertical="center" wrapText="1"/>
    </xf>
    <xf numFmtId="0" fontId="43" fillId="0" borderId="72" xfId="0" applyFont="1" applyBorder="1" applyAlignment="1">
      <alignment horizontal="center" vertical="center" wrapText="1"/>
    </xf>
    <xf numFmtId="0" fontId="46" fillId="0" borderId="0" xfId="0" applyFont="1" applyAlignment="1">
      <alignment horizontal="left" vertical="center"/>
    </xf>
    <xf numFmtId="0" fontId="47" fillId="0" borderId="0" xfId="0" applyFont="1">
      <alignment vertical="center"/>
    </xf>
    <xf numFmtId="177" fontId="47" fillId="0" borderId="0" xfId="0" applyNumberFormat="1" applyFont="1">
      <alignment vertical="center"/>
    </xf>
    <xf numFmtId="0" fontId="46" fillId="0" borderId="0" xfId="0" applyFont="1">
      <alignment vertical="center"/>
    </xf>
    <xf numFmtId="0" fontId="47" fillId="0" borderId="0" xfId="0" applyFont="1" applyAlignment="1">
      <alignment horizontal="center" vertical="center"/>
    </xf>
    <xf numFmtId="0" fontId="46"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right" vertical="center"/>
    </xf>
    <xf numFmtId="177" fontId="46" fillId="0" borderId="0" xfId="0" applyNumberFormat="1" applyFont="1">
      <alignment vertical="center"/>
    </xf>
    <xf numFmtId="49" fontId="44" fillId="5" borderId="75" xfId="0" applyNumberFormat="1" applyFont="1" applyFill="1" applyBorder="1" applyAlignment="1" applyProtection="1">
      <alignment horizontal="center" vertical="center"/>
      <protection locked="0"/>
    </xf>
    <xf numFmtId="0" fontId="44" fillId="5" borderId="78" xfId="0" applyFont="1" applyFill="1" applyBorder="1" applyAlignment="1" applyProtection="1">
      <alignment horizontal="center" vertical="center"/>
      <protection locked="0"/>
    </xf>
    <xf numFmtId="0" fontId="41" fillId="5" borderId="81" xfId="0" applyFont="1" applyFill="1" applyBorder="1" applyAlignment="1" applyProtection="1">
      <alignment horizontal="center" vertical="center" wrapText="1"/>
      <protection locked="0"/>
    </xf>
    <xf numFmtId="0" fontId="44" fillId="5" borderId="75" xfId="0" applyFont="1" applyFill="1" applyBorder="1" applyAlignment="1" applyProtection="1">
      <alignment horizontal="center" vertical="center"/>
      <protection locked="0"/>
    </xf>
    <xf numFmtId="0" fontId="43" fillId="0" borderId="83" xfId="0" applyFont="1" applyBorder="1" applyAlignment="1">
      <alignment horizontal="center" vertical="center" wrapText="1"/>
    </xf>
    <xf numFmtId="0" fontId="44" fillId="5" borderId="84" xfId="0" applyFont="1" applyFill="1" applyBorder="1" applyAlignment="1" applyProtection="1">
      <alignment horizontal="center" vertical="center"/>
      <protection locked="0"/>
    </xf>
    <xf numFmtId="0" fontId="44" fillId="5" borderId="85" xfId="0" applyFont="1" applyFill="1" applyBorder="1" applyAlignment="1" applyProtection="1">
      <alignment horizontal="center" vertical="center"/>
      <protection locked="0"/>
    </xf>
    <xf numFmtId="0" fontId="44" fillId="5" borderId="86" xfId="0" applyFont="1" applyFill="1" applyBorder="1" applyAlignment="1" applyProtection="1">
      <alignment horizontal="center" vertical="center"/>
      <protection locked="0"/>
    </xf>
    <xf numFmtId="0" fontId="41" fillId="5" borderId="87" xfId="0" applyFont="1" applyFill="1" applyBorder="1" applyAlignment="1" applyProtection="1">
      <alignment horizontal="center" vertical="center" wrapText="1"/>
      <protection locked="0"/>
    </xf>
    <xf numFmtId="49" fontId="44" fillId="5" borderId="86" xfId="0" applyNumberFormat="1" applyFont="1" applyFill="1" applyBorder="1" applyAlignment="1" applyProtection="1">
      <alignment horizontal="center" vertical="center"/>
      <protection locked="0"/>
    </xf>
    <xf numFmtId="0" fontId="0" fillId="0" borderId="88" xfId="0" applyBorder="1" applyAlignment="1" applyProtection="1">
      <alignment horizontal="center" vertical="center" shrinkToFit="1"/>
    </xf>
    <xf numFmtId="0" fontId="43" fillId="0" borderId="89" xfId="0" applyFont="1" applyBorder="1" applyAlignment="1">
      <alignment horizontal="center" vertical="center" wrapText="1"/>
    </xf>
    <xf numFmtId="0" fontId="44" fillId="2" borderId="90" xfId="0" applyFont="1" applyFill="1" applyBorder="1" applyAlignment="1" applyProtection="1">
      <alignment horizontal="center" vertical="center"/>
      <protection locked="0"/>
    </xf>
    <xf numFmtId="0" fontId="44" fillId="2" borderId="91" xfId="0" applyFont="1" applyFill="1" applyBorder="1" applyAlignment="1" applyProtection="1">
      <alignment horizontal="center" vertical="center"/>
      <protection locked="0"/>
    </xf>
    <xf numFmtId="0" fontId="44" fillId="2" borderId="92" xfId="0" applyFont="1" applyFill="1" applyBorder="1" applyAlignment="1" applyProtection="1">
      <alignment horizontal="center" vertical="center"/>
      <protection locked="0"/>
    </xf>
    <xf numFmtId="0" fontId="41" fillId="2" borderId="93" xfId="0" applyFont="1" applyFill="1" applyBorder="1" applyAlignment="1" applyProtection="1">
      <alignment horizontal="center" vertical="center" wrapText="1"/>
      <protection locked="0"/>
    </xf>
    <xf numFmtId="49" fontId="44" fillId="2" borderId="92" xfId="0" applyNumberFormat="1" applyFont="1" applyFill="1" applyBorder="1" applyAlignment="1" applyProtection="1">
      <alignment horizontal="center" vertical="center"/>
      <protection locked="0"/>
    </xf>
    <xf numFmtId="0" fontId="44" fillId="2" borderId="71" xfId="0" applyFont="1" applyFill="1" applyBorder="1" applyAlignment="1" applyProtection="1">
      <alignment horizontal="center" vertical="center"/>
      <protection locked="0"/>
    </xf>
    <xf numFmtId="0" fontId="44" fillId="2" borderId="78" xfId="0" applyFont="1" applyFill="1" applyBorder="1" applyAlignment="1" applyProtection="1">
      <alignment horizontal="center" vertical="center"/>
      <protection locked="0"/>
    </xf>
    <xf numFmtId="0" fontId="44" fillId="2" borderId="75" xfId="0" applyFont="1" applyFill="1" applyBorder="1" applyAlignment="1" applyProtection="1">
      <alignment horizontal="center" vertical="center"/>
      <protection locked="0"/>
    </xf>
    <xf numFmtId="0" fontId="41" fillId="2" borderId="81" xfId="0" applyFont="1" applyFill="1" applyBorder="1" applyAlignment="1" applyProtection="1">
      <alignment horizontal="center" vertical="center" wrapText="1"/>
      <protection locked="0"/>
    </xf>
    <xf numFmtId="49" fontId="44" fillId="2" borderId="75" xfId="0" applyNumberFormat="1" applyFont="1" applyFill="1" applyBorder="1" applyAlignment="1" applyProtection="1">
      <alignment horizontal="center" vertical="center"/>
      <protection locked="0"/>
    </xf>
    <xf numFmtId="0" fontId="44" fillId="2" borderId="73" xfId="0" applyFont="1" applyFill="1" applyBorder="1" applyAlignment="1" applyProtection="1">
      <alignment horizontal="center" vertical="center"/>
      <protection locked="0"/>
    </xf>
    <xf numFmtId="0" fontId="44" fillId="2" borderId="79" xfId="0" applyFont="1" applyFill="1" applyBorder="1" applyAlignment="1" applyProtection="1">
      <alignment horizontal="center" vertical="center"/>
      <protection locked="0"/>
    </xf>
    <xf numFmtId="0" fontId="44" fillId="2" borderId="76" xfId="0" applyFont="1" applyFill="1" applyBorder="1" applyAlignment="1" applyProtection="1">
      <alignment horizontal="center" vertical="center"/>
      <protection locked="0"/>
    </xf>
    <xf numFmtId="0" fontId="41" fillId="2" borderId="82" xfId="0" applyFont="1" applyFill="1" applyBorder="1" applyAlignment="1" applyProtection="1">
      <alignment horizontal="center" vertical="center" wrapText="1"/>
      <protection locked="0"/>
    </xf>
    <xf numFmtId="49" fontId="44" fillId="2" borderId="76" xfId="0" applyNumberFormat="1" applyFont="1" applyFill="1" applyBorder="1" applyAlignment="1" applyProtection="1">
      <alignment horizontal="center" vertical="center"/>
      <protection locked="0"/>
    </xf>
    <xf numFmtId="0" fontId="0" fillId="0" borderId="0" xfId="0" applyAlignment="1">
      <alignment horizontal="left" vertical="center"/>
    </xf>
    <xf numFmtId="0" fontId="13" fillId="0" borderId="0" xfId="0" applyFont="1" applyAlignment="1">
      <alignment horizontal="left" vertical="center"/>
    </xf>
    <xf numFmtId="0" fontId="0" fillId="0" borderId="0" xfId="0" applyBorder="1" applyAlignment="1">
      <alignment horizontal="left" vertical="top"/>
    </xf>
    <xf numFmtId="0" fontId="0" fillId="0" borderId="0" xfId="0"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22" fillId="0" borderId="6" xfId="0" applyFont="1" applyBorder="1" applyAlignment="1">
      <alignment horizontal="lef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1" fillId="0" borderId="6" xfId="0" applyFont="1" applyBorder="1" applyAlignment="1">
      <alignment horizontal="left" vertical="center"/>
    </xf>
    <xf numFmtId="0" fontId="37" fillId="0" borderId="0" xfId="0" applyFont="1" applyAlignment="1">
      <alignment horizontal="left" vertical="center"/>
    </xf>
    <xf numFmtId="0" fontId="31" fillId="0" borderId="0" xfId="0" applyFont="1" applyAlignment="1">
      <alignment horizontal="left" vertical="center"/>
    </xf>
    <xf numFmtId="0" fontId="22" fillId="0" borderId="0" xfId="0" applyFont="1" applyAlignment="1">
      <alignment horizontal="center" vertical="center"/>
    </xf>
    <xf numFmtId="0" fontId="26" fillId="3" borderId="20" xfId="0" applyFont="1" applyFill="1" applyBorder="1" applyAlignment="1">
      <alignment horizontal="left" vertical="top" wrapText="1"/>
    </xf>
    <xf numFmtId="0" fontId="26" fillId="3" borderId="21" xfId="0" applyFont="1" applyFill="1" applyBorder="1" applyAlignment="1">
      <alignment horizontal="left" vertical="top" wrapText="1"/>
    </xf>
    <xf numFmtId="0" fontId="26" fillId="3" borderId="22" xfId="0" applyFont="1" applyFill="1" applyBorder="1" applyAlignment="1">
      <alignment horizontal="left" vertical="top" wrapText="1"/>
    </xf>
    <xf numFmtId="0" fontId="26" fillId="3" borderId="25"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26" xfId="0" applyFont="1" applyFill="1" applyBorder="1" applyAlignment="1">
      <alignment horizontal="left" vertical="top" wrapText="1"/>
    </xf>
    <xf numFmtId="0" fontId="26" fillId="3" borderId="28" xfId="0" applyFont="1" applyFill="1" applyBorder="1" applyAlignment="1">
      <alignment horizontal="left" vertical="top" wrapText="1"/>
    </xf>
    <xf numFmtId="0" fontId="26" fillId="3" borderId="6" xfId="0" applyFont="1" applyFill="1" applyBorder="1" applyAlignment="1">
      <alignment horizontal="left" vertical="top" wrapText="1"/>
    </xf>
    <xf numFmtId="0" fontId="26" fillId="3" borderId="29" xfId="0" applyFont="1" applyFill="1" applyBorder="1" applyAlignment="1">
      <alignment horizontal="left" vertical="top" wrapText="1"/>
    </xf>
    <xf numFmtId="0" fontId="20"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17" fillId="0" borderId="0" xfId="0" applyFont="1" applyAlignment="1">
      <alignment horizontal="center" vertical="center"/>
    </xf>
    <xf numFmtId="0" fontId="0" fillId="0" borderId="1" xfId="0"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5" xfId="0" applyFont="1" applyBorder="1" applyAlignment="1">
      <alignment horizontal="center" vertical="center"/>
    </xf>
    <xf numFmtId="0" fontId="0" fillId="0" borderId="20" xfId="0" applyBorder="1" applyAlignment="1">
      <alignment horizontal="center" vertical="center" wrapText="1"/>
    </xf>
    <xf numFmtId="0" fontId="0" fillId="0" borderId="22" xfId="0" applyBorder="1" applyAlignment="1">
      <alignment horizontal="center" vertical="center"/>
    </xf>
    <xf numFmtId="0" fontId="0" fillId="0" borderId="20" xfId="0" applyBorder="1" applyAlignment="1">
      <alignment horizontal="center" vertical="center" wrapText="1" shrinkToFit="1"/>
    </xf>
    <xf numFmtId="0" fontId="0" fillId="0" borderId="28" xfId="0" applyBorder="1" applyAlignment="1">
      <alignment horizontal="center" vertical="center" wrapText="1" shrinkToFit="1"/>
    </xf>
    <xf numFmtId="0" fontId="9" fillId="0" borderId="20" xfId="0" applyFont="1" applyBorder="1" applyAlignment="1">
      <alignment horizontal="left" vertical="top"/>
    </xf>
    <xf numFmtId="0" fontId="11" fillId="0" borderId="21" xfId="0" applyFont="1" applyBorder="1" applyAlignment="1">
      <alignment horizontal="left" vertical="top"/>
    </xf>
    <xf numFmtId="0" fontId="11" fillId="0" borderId="22" xfId="0" applyFont="1" applyBorder="1" applyAlignment="1">
      <alignment horizontal="left" vertical="top"/>
    </xf>
    <xf numFmtId="0" fontId="13" fillId="0" borderId="0" xfId="0" applyFont="1" applyAlignment="1">
      <alignment horizontal="left" vertical="center"/>
    </xf>
    <xf numFmtId="0" fontId="12" fillId="0" borderId="0" xfId="0" applyFont="1" applyAlignment="1">
      <alignment horizontal="left"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14" fillId="0" borderId="0" xfId="0" applyFont="1" applyAlignment="1">
      <alignment horizontal="center" vertical="center"/>
    </xf>
    <xf numFmtId="0" fontId="14" fillId="0" borderId="50" xfId="0" applyFont="1" applyBorder="1" applyAlignment="1">
      <alignment horizontal="center" vertical="center"/>
    </xf>
    <xf numFmtId="0" fontId="0" fillId="0" borderId="0" xfId="0" applyAlignment="1">
      <alignment horizontal="left" vertical="center"/>
    </xf>
    <xf numFmtId="0" fontId="0" fillId="0" borderId="50" xfId="0" applyBorder="1" applyAlignment="1">
      <alignment horizontal="center" vertical="center"/>
    </xf>
    <xf numFmtId="0" fontId="15" fillId="0" borderId="0" xfId="0" applyFont="1" applyAlignment="1">
      <alignment horizontal="center" vertical="center"/>
    </xf>
    <xf numFmtId="0" fontId="15" fillId="0" borderId="50" xfId="0" applyFont="1"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11" fillId="0" borderId="6" xfId="0" applyFont="1"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13" fillId="0" borderId="0" xfId="0" applyFont="1" applyAlignment="1">
      <alignment horizontal="left" vertical="center" wrapText="1"/>
    </xf>
    <xf numFmtId="0" fontId="0" fillId="0" borderId="31" xfId="0" applyBorder="1" applyAlignment="1">
      <alignment horizontal="center" vertical="center" wrapText="1"/>
    </xf>
    <xf numFmtId="0" fontId="0" fillId="0" borderId="34" xfId="0" applyBorder="1" applyAlignment="1">
      <alignment horizontal="center" vertical="center"/>
    </xf>
    <xf numFmtId="0" fontId="0" fillId="0" borderId="20" xfId="0" applyNumberFormat="1" applyBorder="1" applyAlignment="1">
      <alignment horizontal="left" vertical="top"/>
    </xf>
    <xf numFmtId="0" fontId="0" fillId="0" borderId="21" xfId="0" applyNumberFormat="1" applyBorder="1" applyAlignment="1">
      <alignment horizontal="left" vertical="top"/>
    </xf>
    <xf numFmtId="0" fontId="0" fillId="0" borderId="22" xfId="0" applyNumberFormat="1" applyBorder="1" applyAlignment="1">
      <alignment horizontal="left" vertical="top"/>
    </xf>
    <xf numFmtId="0" fontId="0" fillId="0" borderId="25" xfId="0" applyBorder="1" applyAlignment="1">
      <alignment horizontal="left" vertical="top"/>
    </xf>
    <xf numFmtId="0" fontId="0" fillId="0" borderId="0" xfId="0" applyBorder="1" applyAlignment="1">
      <alignment horizontal="left" vertical="top"/>
    </xf>
    <xf numFmtId="0" fontId="0" fillId="0" borderId="26" xfId="0" applyBorder="1" applyAlignment="1">
      <alignment horizontal="left" vertical="top"/>
    </xf>
    <xf numFmtId="0" fontId="0" fillId="0" borderId="28" xfId="0" applyBorder="1" applyAlignment="1">
      <alignment horizontal="left" vertical="top"/>
    </xf>
    <xf numFmtId="0" fontId="0" fillId="0" borderId="6" xfId="0" applyBorder="1" applyAlignment="1">
      <alignment horizontal="left" vertical="top"/>
    </xf>
    <xf numFmtId="0" fontId="0" fillId="0" borderId="29" xfId="0" applyBorder="1" applyAlignment="1">
      <alignment horizontal="left" vertical="top"/>
    </xf>
    <xf numFmtId="0" fontId="39" fillId="0" borderId="0" xfId="0" applyFont="1" applyAlignment="1">
      <alignment horizontal="center" vertical="center"/>
    </xf>
    <xf numFmtId="0" fontId="46" fillId="0" borderId="0" xfId="0" applyFont="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8" fillId="0" borderId="0" xfId="0" applyFont="1" applyAlignment="1">
      <alignment vertical="center" wrapText="1"/>
    </xf>
    <xf numFmtId="0" fontId="17" fillId="0" borderId="0" xfId="0" applyFont="1">
      <alignment vertical="center"/>
    </xf>
    <xf numFmtId="0" fontId="51" fillId="0" borderId="0" xfId="0" applyFont="1" applyAlignment="1">
      <alignment horizontal="center" vertical="center" wrapText="1"/>
    </xf>
    <xf numFmtId="0" fontId="51" fillId="6" borderId="0" xfId="0" applyFont="1" applyFill="1" applyAlignment="1">
      <alignment horizontal="center" vertical="center" wrapText="1"/>
    </xf>
    <xf numFmtId="0" fontId="51" fillId="0" borderId="0" xfId="0" applyFont="1" applyAlignment="1">
      <alignment vertical="center" wrapText="1"/>
    </xf>
    <xf numFmtId="0" fontId="0" fillId="0" borderId="44"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textRotation="255"/>
    </xf>
    <xf numFmtId="0" fontId="0" fillId="0" borderId="44" xfId="0" applyBorder="1" applyAlignment="1">
      <alignment horizontal="center" vertical="center"/>
    </xf>
    <xf numFmtId="0" fontId="22" fillId="0" borderId="0" xfId="0" applyFont="1" applyBorder="1" applyAlignment="1">
      <alignment horizontal="left" vertical="center"/>
    </xf>
    <xf numFmtId="0" fontId="0" fillId="0" borderId="0" xfId="0" applyBorder="1" applyAlignment="1">
      <alignment horizontal="center" vertical="center" textRotation="255"/>
    </xf>
    <xf numFmtId="0" fontId="50" fillId="0" borderId="0" xfId="0" applyFont="1" applyBorder="1" applyAlignment="1">
      <alignment horizontal="left" vertical="center" wrapText="1"/>
    </xf>
    <xf numFmtId="0" fontId="49" fillId="0" borderId="0" xfId="0" applyFont="1" applyFill="1" applyBorder="1" applyAlignment="1">
      <alignment horizontal="center" vertical="center" wrapText="1"/>
    </xf>
    <xf numFmtId="0" fontId="51" fillId="0" borderId="0" xfId="0" applyFont="1" applyAlignment="1">
      <alignment horizontal="left" vertical="center"/>
    </xf>
    <xf numFmtId="0" fontId="0" fillId="0" borderId="94"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49" fillId="0" borderId="0" xfId="0" applyFont="1" applyAlignment="1">
      <alignment horizontal="center" vertical="center" wrapText="1"/>
    </xf>
    <xf numFmtId="0" fontId="54" fillId="0" borderId="0" xfId="0" applyFont="1" applyAlignment="1">
      <alignment horizontal="center" vertical="center"/>
    </xf>
    <xf numFmtId="0" fontId="55" fillId="0" borderId="0" xfId="0" applyFont="1" applyAlignment="1">
      <alignment horizontal="center" vertical="center"/>
    </xf>
    <xf numFmtId="0" fontId="55" fillId="0" borderId="50" xfId="0" applyFont="1" applyBorder="1" applyAlignment="1">
      <alignment horizontal="center" vertical="center"/>
    </xf>
    <xf numFmtId="0" fontId="56" fillId="0" borderId="53" xfId="0" applyFont="1" applyBorder="1" applyAlignment="1">
      <alignment horizontal="center" vertical="center" shrinkToFit="1"/>
    </xf>
    <xf numFmtId="0" fontId="56" fillId="0" borderId="54" xfId="0" applyFont="1" applyBorder="1" applyAlignment="1">
      <alignment horizontal="center" vertical="center" shrinkToFit="1"/>
    </xf>
    <xf numFmtId="0" fontId="56" fillId="0" borderId="56" xfId="0" applyFont="1" applyBorder="1" applyAlignment="1">
      <alignment horizontal="center" vertical="center"/>
    </xf>
    <xf numFmtId="0" fontId="57" fillId="3" borderId="37" xfId="0" applyFont="1" applyFill="1" applyBorder="1" applyAlignment="1">
      <alignment horizontal="center" vertical="center" shrinkToFit="1"/>
    </xf>
    <xf numFmtId="0" fontId="58" fillId="0" borderId="38" xfId="0" applyFont="1" applyBorder="1" applyAlignment="1">
      <alignment horizontal="center" vertical="center" shrinkToFit="1"/>
    </xf>
    <xf numFmtId="0" fontId="59" fillId="3" borderId="40" xfId="0" applyFont="1" applyFill="1" applyBorder="1" applyAlignment="1">
      <alignment horizontal="center" vertical="center"/>
    </xf>
    <xf numFmtId="0" fontId="58" fillId="3" borderId="7" xfId="0" applyFont="1" applyFill="1" applyBorder="1" applyAlignment="1">
      <alignment horizontal="center" vertical="center" shrinkToFit="1"/>
    </xf>
    <xf numFmtId="0" fontId="59" fillId="3" borderId="8" xfId="0" applyFont="1" applyFill="1" applyBorder="1" applyAlignment="1">
      <alignment horizontal="center" vertical="center"/>
    </xf>
    <xf numFmtId="0" fontId="58" fillId="3" borderId="15" xfId="0" applyFont="1" applyFill="1" applyBorder="1" applyAlignment="1">
      <alignment horizontal="center" vertical="center" shrinkToFit="1"/>
    </xf>
    <xf numFmtId="0" fontId="58" fillId="0" borderId="33" xfId="0" applyFont="1" applyBorder="1" applyAlignment="1">
      <alignment horizontal="center" vertical="center" shrinkToFit="1"/>
    </xf>
    <xf numFmtId="0" fontId="59" fillId="3" borderId="16" xfId="0" applyFon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6" borderId="59" xfId="0" applyFill="1" applyBorder="1" applyAlignment="1">
      <alignment horizontal="center" vertical="center"/>
    </xf>
    <xf numFmtId="0" fontId="53" fillId="0" borderId="0" xfId="0" applyFont="1">
      <alignment vertical="center"/>
    </xf>
    <xf numFmtId="0" fontId="36" fillId="0" borderId="0" xfId="0" applyFont="1" applyAlignment="1">
      <alignment vertical="center" shrinkToFit="1"/>
    </xf>
    <xf numFmtId="0" fontId="0" fillId="0" borderId="0" xfId="0" applyAlignment="1">
      <alignment vertical="center" wrapText="1"/>
    </xf>
    <xf numFmtId="0" fontId="15" fillId="3" borderId="7" xfId="0" applyFont="1" applyFill="1" applyBorder="1" applyAlignment="1">
      <alignment horizontal="center" vertical="center" wrapText="1" shrinkToFi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8" xfId="0" applyFont="1" applyBorder="1" applyAlignment="1">
      <alignment horizontal="center" vertical="center"/>
    </xf>
    <xf numFmtId="0" fontId="8" fillId="0" borderId="6" xfId="0" applyFont="1" applyBorder="1" applyAlignment="1">
      <alignment horizontal="center" vertical="center"/>
    </xf>
    <xf numFmtId="0" fontId="8" fillId="0" borderId="29" xfId="0" applyFont="1"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21" fillId="0" borderId="0" xfId="0" applyFont="1" applyBorder="1" applyAlignment="1">
      <alignment horizontal="left" vertical="center"/>
    </xf>
    <xf numFmtId="0" fontId="7" fillId="0" borderId="0" xfId="0" applyFont="1" applyBorder="1" applyAlignment="1">
      <alignment horizontal="center" vertical="center"/>
    </xf>
    <xf numFmtId="0" fontId="35" fillId="0" borderId="0" xfId="0" applyFont="1" applyBorder="1" applyAlignment="1">
      <alignment horizontal="center" vertical="center"/>
    </xf>
    <xf numFmtId="0" fontId="61" fillId="0" borderId="0" xfId="0" applyFont="1" applyAlignment="1">
      <alignment horizontal="center" vertical="center"/>
    </xf>
    <xf numFmtId="0" fontId="0" fillId="0" borderId="50" xfId="0" applyBorder="1" applyAlignment="1">
      <alignment vertical="center"/>
    </xf>
    <xf numFmtId="0" fontId="15" fillId="0" borderId="50" xfId="0" applyFont="1" applyBorder="1" applyAlignment="1">
      <alignment vertical="center"/>
    </xf>
    <xf numFmtId="0" fontId="25" fillId="0" borderId="0" xfId="0" applyFont="1" applyAlignment="1">
      <alignment horizontal="right" vertical="center"/>
    </xf>
    <xf numFmtId="0" fontId="25" fillId="0" borderId="96" xfId="0" applyFont="1" applyBorder="1" applyAlignment="1">
      <alignment horizontal="center" vertical="center"/>
    </xf>
    <xf numFmtId="0" fontId="7" fillId="0" borderId="25" xfId="0" applyFont="1" applyBorder="1" applyAlignment="1">
      <alignment horizontal="center" vertical="center"/>
    </xf>
    <xf numFmtId="0" fontId="53" fillId="0" borderId="20" xfId="0" applyFont="1" applyBorder="1" applyAlignment="1">
      <alignment horizontal="center" vertical="center"/>
    </xf>
    <xf numFmtId="0" fontId="36" fillId="0" borderId="25" xfId="0" applyFont="1" applyBorder="1" applyAlignment="1">
      <alignment horizontal="center" vertical="center"/>
    </xf>
    <xf numFmtId="0" fontId="36" fillId="0" borderId="28" xfId="0" applyFont="1" applyBorder="1" applyAlignment="1">
      <alignment horizontal="center" vertical="center"/>
    </xf>
    <xf numFmtId="0" fontId="7" fillId="0" borderId="28" xfId="0" applyFont="1" applyBorder="1" applyAlignment="1">
      <alignment horizontal="center" vertical="center"/>
    </xf>
    <xf numFmtId="0" fontId="36" fillId="0" borderId="20" xfId="0" applyFont="1" applyBorder="1" applyAlignment="1">
      <alignment horizontal="center" vertical="center"/>
    </xf>
    <xf numFmtId="0" fontId="7" fillId="0" borderId="20" xfId="0" applyFont="1" applyBorder="1" applyAlignment="1">
      <alignment horizontal="center" vertical="center" wrapText="1"/>
    </xf>
    <xf numFmtId="0" fontId="0" fillId="0" borderId="95" xfId="0" applyBorder="1" applyAlignment="1">
      <alignment horizontal="center" vertical="center"/>
    </xf>
    <xf numFmtId="0" fontId="0" fillId="0" borderId="35" xfId="0" applyBorder="1" applyAlignment="1">
      <alignment horizontal="center" vertical="center"/>
    </xf>
    <xf numFmtId="0" fontId="7" fillId="0" borderId="101" xfId="0" applyFont="1" applyBorder="1" applyAlignment="1">
      <alignment horizontal="center" vertical="center" wrapText="1"/>
    </xf>
    <xf numFmtId="0" fontId="7" fillId="0" borderId="27" xfId="0" applyFont="1" applyBorder="1" applyAlignment="1">
      <alignment horizontal="center" vertical="center"/>
    </xf>
    <xf numFmtId="0" fontId="7" fillId="0" borderId="102" xfId="0" applyFont="1" applyBorder="1" applyAlignment="1">
      <alignment horizontal="center" vertical="center"/>
    </xf>
    <xf numFmtId="0" fontId="0" fillId="6" borderId="35" xfId="0" applyFill="1" applyBorder="1" applyAlignment="1">
      <alignment horizontal="center" vertical="center"/>
    </xf>
    <xf numFmtId="0" fontId="0" fillId="6" borderId="30" xfId="0" applyFill="1" applyBorder="1" applyAlignment="1">
      <alignment horizontal="center" vertical="center"/>
    </xf>
    <xf numFmtId="0" fontId="0" fillId="6" borderId="95" xfId="0" applyFill="1" applyBorder="1" applyAlignment="1">
      <alignment horizontal="center" vertical="center"/>
    </xf>
    <xf numFmtId="0" fontId="0" fillId="6" borderId="6" xfId="0" applyFill="1" applyBorder="1" applyAlignment="1">
      <alignment horizontal="center" vertical="center"/>
    </xf>
    <xf numFmtId="0" fontId="0" fillId="6" borderId="100" xfId="0" applyFill="1" applyBorder="1" applyAlignment="1">
      <alignment horizontal="center" vertical="center"/>
    </xf>
    <xf numFmtId="0" fontId="0" fillId="6" borderId="33" xfId="0" applyFill="1" applyBorder="1" applyAlignment="1">
      <alignment horizontal="center" vertical="center"/>
    </xf>
    <xf numFmtId="0" fontId="0" fillId="6" borderId="32" xfId="0" applyFill="1" applyBorder="1" applyAlignment="1">
      <alignment horizontal="center" vertical="center"/>
    </xf>
    <xf numFmtId="0" fontId="0" fillId="0" borderId="102" xfId="0" applyBorder="1" applyAlignment="1">
      <alignment horizontal="center" vertical="center" wrapText="1"/>
    </xf>
    <xf numFmtId="0" fontId="0" fillId="6" borderId="54" xfId="0" applyFill="1" applyBorder="1" applyAlignment="1">
      <alignment horizontal="center" vertical="center"/>
    </xf>
    <xf numFmtId="0" fontId="0" fillId="0" borderId="14" xfId="0" applyBorder="1" applyAlignment="1">
      <alignment horizontal="center" vertical="center"/>
    </xf>
    <xf numFmtId="0" fontId="0" fillId="6" borderId="57" xfId="0" applyFill="1" applyBorder="1" applyAlignment="1">
      <alignment horizontal="center" vertical="center"/>
    </xf>
    <xf numFmtId="0" fontId="0" fillId="0" borderId="52" xfId="0" applyBorder="1" applyAlignment="1">
      <alignment horizontal="center" vertical="center" wrapText="1"/>
    </xf>
    <xf numFmtId="0" fontId="53" fillId="0" borderId="101" xfId="0" applyFont="1" applyBorder="1" applyAlignment="1">
      <alignment horizontal="center" vertical="center"/>
    </xf>
    <xf numFmtId="0" fontId="53" fillId="0" borderId="102" xfId="0" applyFont="1" applyBorder="1" applyAlignment="1">
      <alignment horizontal="center" vertical="center"/>
    </xf>
    <xf numFmtId="0" fontId="0" fillId="0" borderId="32" xfId="0" applyBorder="1" applyAlignment="1" applyProtection="1">
      <alignment horizontal="center" vertical="center"/>
    </xf>
    <xf numFmtId="0" fontId="0" fillId="0" borderId="35" xfId="0" applyBorder="1" applyAlignment="1" applyProtection="1">
      <alignment horizontal="center" vertical="center"/>
    </xf>
    <xf numFmtId="0" fontId="0" fillId="0" borderId="18" xfId="0" applyBorder="1" applyAlignment="1" applyProtection="1">
      <alignment horizontal="center" vertical="center"/>
    </xf>
    <xf numFmtId="0" fontId="0" fillId="0" borderId="95" xfId="0" applyBorder="1" applyAlignment="1" applyProtection="1">
      <alignment horizontal="center" vertical="center"/>
    </xf>
    <xf numFmtId="0" fontId="49" fillId="0" borderId="20" xfId="0" applyFont="1" applyBorder="1" applyAlignment="1">
      <alignment horizontal="center" vertical="center" wrapText="1"/>
    </xf>
    <xf numFmtId="0" fontId="49" fillId="0" borderId="22"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57" xfId="0" applyFont="1" applyBorder="1" applyAlignment="1">
      <alignment horizontal="center" vertical="center" wrapText="1"/>
    </xf>
    <xf numFmtId="0" fontId="48"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3" fillId="0" borderId="17" xfId="0" applyFont="1" applyBorder="1" applyAlignment="1">
      <alignment horizontal="center" vertical="center" wrapText="1"/>
    </xf>
    <xf numFmtId="0" fontId="36" fillId="0" borderId="103" xfId="0" applyFont="1" applyBorder="1" applyAlignment="1">
      <alignment horizontal="center" vertical="center"/>
    </xf>
    <xf numFmtId="0" fontId="52" fillId="0" borderId="12" xfId="0" applyFont="1" applyFill="1" applyBorder="1" applyAlignment="1">
      <alignment horizontal="center" vertical="center" wrapText="1"/>
    </xf>
    <xf numFmtId="0" fontId="0" fillId="6" borderId="55" xfId="0" applyFill="1" applyBorder="1" applyAlignment="1">
      <alignment horizontal="center" vertical="center"/>
    </xf>
    <xf numFmtId="0" fontId="50" fillId="0" borderId="100" xfId="0" applyFont="1" applyBorder="1" applyAlignment="1">
      <alignment horizontal="center" vertical="center" wrapText="1"/>
    </xf>
    <xf numFmtId="0" fontId="50" fillId="0" borderId="22" xfId="0" applyFont="1" applyBorder="1" applyAlignment="1">
      <alignment horizontal="center" vertical="center" wrapText="1"/>
    </xf>
    <xf numFmtId="0" fontId="0" fillId="0" borderId="100" xfId="0" applyFill="1" applyBorder="1" applyAlignment="1">
      <alignment horizontal="center" vertical="center"/>
    </xf>
    <xf numFmtId="0" fontId="7" fillId="0" borderId="101" xfId="0" applyFont="1" applyBorder="1" applyAlignment="1">
      <alignment horizontal="center" vertical="center"/>
    </xf>
    <xf numFmtId="0" fontId="0" fillId="0" borderId="53" xfId="0" applyFill="1" applyBorder="1" applyAlignment="1">
      <alignment horizontal="center" vertical="center"/>
    </xf>
    <xf numFmtId="0" fontId="0" fillId="0" borderId="35" xfId="0" applyBorder="1" applyAlignment="1">
      <alignment horizontal="center" vertical="center"/>
    </xf>
    <xf numFmtId="0" fontId="36" fillId="0" borderId="22" xfId="0" applyFont="1" applyBorder="1" applyAlignment="1">
      <alignment horizontal="center" vertical="center"/>
    </xf>
    <xf numFmtId="0" fontId="36" fillId="0" borderId="26" xfId="0" applyFont="1" applyBorder="1" applyAlignment="1">
      <alignment horizontal="center" vertical="center"/>
    </xf>
    <xf numFmtId="0" fontId="36" fillId="0" borderId="29" xfId="0" applyFont="1" applyBorder="1" applyAlignment="1">
      <alignment horizontal="center" vertical="center"/>
    </xf>
    <xf numFmtId="0" fontId="0" fillId="0" borderId="31" xfId="0" applyBorder="1">
      <alignment vertical="center"/>
    </xf>
    <xf numFmtId="0" fontId="0" fillId="0" borderId="34" xfId="0" applyBorder="1">
      <alignment vertical="center"/>
    </xf>
    <xf numFmtId="0" fontId="52" fillId="0" borderId="12" xfId="0" applyFont="1" applyBorder="1" applyAlignment="1">
      <alignment horizontal="center" vertical="center" wrapText="1"/>
    </xf>
    <xf numFmtId="0" fontId="0" fillId="0" borderId="18" xfId="0" applyBorder="1">
      <alignment vertical="center"/>
    </xf>
    <xf numFmtId="0" fontId="0" fillId="0" borderId="55" xfId="0" applyBorder="1">
      <alignment vertical="center"/>
    </xf>
    <xf numFmtId="0" fontId="0" fillId="0" borderId="12" xfId="0" applyBorder="1" applyAlignment="1">
      <alignment horizontal="center" vertical="center"/>
    </xf>
    <xf numFmtId="0" fontId="0" fillId="0" borderId="104" xfId="0" applyBorder="1" applyAlignment="1">
      <alignment horizontal="center" vertical="center"/>
    </xf>
    <xf numFmtId="0" fontId="0" fillId="0" borderId="103" xfId="0" applyBorder="1" applyAlignment="1">
      <alignment horizontal="center" vertical="center"/>
    </xf>
    <xf numFmtId="0" fontId="0" fillId="0" borderId="12" xfId="0" applyFill="1" applyBorder="1" applyAlignment="1">
      <alignment horizontal="center" vertical="center"/>
    </xf>
    <xf numFmtId="0" fontId="0" fillId="0" borderId="28" xfId="0" applyFill="1" applyBorder="1" applyAlignment="1">
      <alignment horizontal="center" vertical="center"/>
    </xf>
    <xf numFmtId="0" fontId="0" fillId="0" borderId="43" xfId="0" applyBorder="1">
      <alignment vertical="center"/>
    </xf>
    <xf numFmtId="0" fontId="0" fillId="6" borderId="17" xfId="0" applyFill="1" applyBorder="1" applyAlignment="1">
      <alignment horizontal="center" vertical="center"/>
    </xf>
    <xf numFmtId="0" fontId="0" fillId="6" borderId="104"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6" borderId="12" xfId="0" applyFill="1" applyBorder="1" applyAlignment="1">
      <alignment horizontal="center" vertical="center"/>
    </xf>
    <xf numFmtId="0" fontId="51" fillId="0" borderId="0" xfId="0" applyFont="1" applyAlignment="1">
      <alignment vertical="center"/>
    </xf>
    <xf numFmtId="0" fontId="1" fillId="0" borderId="38" xfId="0" applyFont="1" applyBorder="1" applyAlignment="1">
      <alignment horizontal="center" vertical="center"/>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4" xfId="0" applyFont="1" applyFill="1" applyBorder="1" applyAlignment="1">
      <alignment horizontal="center" vertical="center"/>
    </xf>
    <xf numFmtId="0" fontId="50" fillId="0" borderId="21" xfId="0" applyFont="1" applyBorder="1" applyAlignment="1">
      <alignment horizontal="center" vertical="center" wrapText="1"/>
    </xf>
    <xf numFmtId="0" fontId="50" fillId="0" borderId="17" xfId="0" applyFont="1" applyFill="1" applyBorder="1" applyAlignment="1">
      <alignment horizontal="center" vertical="center"/>
    </xf>
    <xf numFmtId="0" fontId="50" fillId="0" borderId="104" xfId="0" applyFont="1" applyFill="1" applyBorder="1" applyAlignment="1">
      <alignment horizontal="center" vertical="center"/>
    </xf>
    <xf numFmtId="0" fontId="52" fillId="0" borderId="1" xfId="0" applyFont="1" applyFill="1" applyBorder="1" applyAlignment="1">
      <alignment horizontal="center" vertical="center"/>
    </xf>
    <xf numFmtId="0" fontId="52" fillId="0" borderId="15" xfId="0" applyFont="1" applyFill="1" applyBorder="1" applyAlignment="1">
      <alignment horizontal="center" vertical="center"/>
    </xf>
    <xf numFmtId="0" fontId="50" fillId="0" borderId="3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03" xfId="0" applyFont="1" applyFill="1" applyBorder="1" applyAlignment="1">
      <alignment horizontal="center" vertical="center"/>
    </xf>
    <xf numFmtId="0" fontId="52" fillId="0" borderId="53" xfId="0" applyFont="1" applyFill="1" applyBorder="1" applyAlignment="1">
      <alignment horizontal="center" vertical="center"/>
    </xf>
    <xf numFmtId="0" fontId="50" fillId="0" borderId="57" xfId="0" applyFont="1" applyBorder="1" applyAlignment="1">
      <alignment horizontal="center" vertical="center" wrapText="1"/>
    </xf>
    <xf numFmtId="0" fontId="50" fillId="0" borderId="56" xfId="0" applyFont="1" applyBorder="1" applyAlignment="1">
      <alignment horizontal="center" vertical="center" wrapText="1"/>
    </xf>
    <xf numFmtId="0" fontId="52" fillId="0" borderId="58" xfId="0" applyFont="1" applyFill="1" applyBorder="1" applyAlignment="1">
      <alignment horizontal="center" vertical="center"/>
    </xf>
    <xf numFmtId="0" fontId="50" fillId="0" borderId="105" xfId="0" applyFont="1" applyBorder="1" applyAlignment="1">
      <alignment horizontal="center" vertical="center" wrapText="1"/>
    </xf>
    <xf numFmtId="0" fontId="50" fillId="0" borderId="18" xfId="0" applyFont="1" applyBorder="1" applyAlignment="1">
      <alignment horizontal="left" vertical="center" wrapText="1"/>
    </xf>
    <xf numFmtId="0" fontId="50" fillId="0" borderId="95" xfId="0" applyFont="1" applyBorder="1" applyAlignment="1">
      <alignment horizontal="left" vertical="center" wrapText="1"/>
    </xf>
    <xf numFmtId="0" fontId="50" fillId="0" borderId="13" xfId="0" applyFont="1" applyBorder="1" applyAlignment="1">
      <alignment horizontal="left" vertical="center" wrapText="1"/>
    </xf>
    <xf numFmtId="0" fontId="50" fillId="0" borderId="6" xfId="0" applyFont="1" applyBorder="1" applyAlignment="1">
      <alignment horizontal="left" vertical="center" wrapText="1"/>
    </xf>
    <xf numFmtId="0" fontId="51" fillId="0" borderId="53" xfId="0" applyFont="1" applyFill="1" applyBorder="1" applyAlignment="1">
      <alignment horizontal="center" vertical="center"/>
    </xf>
    <xf numFmtId="3" fontId="50" fillId="0" borderId="13" xfId="0" applyNumberFormat="1" applyFont="1" applyBorder="1" applyAlignment="1">
      <alignment horizontal="center" vertical="center" wrapText="1"/>
    </xf>
    <xf numFmtId="0" fontId="52" fillId="0" borderId="2"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105" xfId="0" applyFont="1" applyFill="1" applyBorder="1" applyAlignment="1">
      <alignment horizontal="center" vertical="center"/>
    </xf>
    <xf numFmtId="0" fontId="51" fillId="0" borderId="56" xfId="0" applyFont="1" applyFill="1" applyBorder="1" applyAlignment="1">
      <alignment horizontal="center" vertical="center"/>
    </xf>
    <xf numFmtId="3" fontId="50" fillId="0" borderId="18" xfId="0" applyNumberFormat="1" applyFont="1" applyBorder="1" applyAlignment="1">
      <alignment horizontal="center" vertical="center" wrapText="1"/>
    </xf>
    <xf numFmtId="3" fontId="50" fillId="0" borderId="95" xfId="0" applyNumberFormat="1" applyFont="1" applyBorder="1" applyAlignment="1">
      <alignment horizontal="center" vertical="center" wrapText="1"/>
    </xf>
    <xf numFmtId="3" fontId="63" fillId="0" borderId="13" xfId="0" applyNumberFormat="1" applyFont="1" applyBorder="1" applyAlignment="1">
      <alignment horizontal="center" vertical="center" wrapText="1"/>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0" fillId="0" borderId="0" xfId="0" applyFill="1" applyBorder="1">
      <alignment vertical="center"/>
    </xf>
    <xf numFmtId="0" fontId="42" fillId="0" borderId="0" xfId="0" applyFont="1" applyFill="1" applyBorder="1" applyAlignment="1">
      <alignment horizontal="center" vertical="center"/>
    </xf>
    <xf numFmtId="0" fontId="60" fillId="0" borderId="106" xfId="0" applyFont="1" applyBorder="1" applyAlignment="1">
      <alignment horizontal="center" vertical="center" wrapText="1"/>
    </xf>
    <xf numFmtId="0" fontId="41" fillId="0" borderId="107" xfId="0" applyFont="1" applyBorder="1" applyAlignment="1">
      <alignment horizontal="center" vertical="center" wrapText="1"/>
    </xf>
    <xf numFmtId="0" fontId="41" fillId="0" borderId="108" xfId="0" applyFont="1" applyBorder="1" applyAlignment="1">
      <alignment horizontal="center" vertical="center" wrapText="1"/>
    </xf>
    <xf numFmtId="0" fontId="41" fillId="0" borderId="101" xfId="0" applyFont="1" applyBorder="1" applyAlignment="1">
      <alignment horizontal="center" vertical="center" wrapText="1"/>
    </xf>
    <xf numFmtId="0" fontId="41" fillId="0" borderId="21" xfId="0" applyFont="1" applyBorder="1" applyAlignment="1">
      <alignment horizontal="center" vertical="center" wrapText="1"/>
    </xf>
    <xf numFmtId="0" fontId="43" fillId="0" borderId="66" xfId="0" applyFont="1" applyBorder="1" applyAlignment="1">
      <alignment horizontal="center" vertical="center" wrapText="1"/>
    </xf>
    <xf numFmtId="0" fontId="44" fillId="5" borderId="67" xfId="0" applyFont="1" applyFill="1" applyBorder="1" applyAlignment="1" applyProtection="1">
      <alignment horizontal="center" vertical="center"/>
      <protection locked="0"/>
    </xf>
    <xf numFmtId="0" fontId="44" fillId="5" borderId="77" xfId="0" applyFont="1" applyFill="1" applyBorder="1" applyAlignment="1" applyProtection="1">
      <alignment horizontal="center" vertical="center"/>
      <protection locked="0"/>
    </xf>
    <xf numFmtId="0" fontId="44" fillId="5" borderId="74" xfId="0" applyFont="1" applyFill="1" applyBorder="1" applyAlignment="1" applyProtection="1">
      <alignment horizontal="center" vertical="center"/>
      <protection locked="0"/>
    </xf>
    <xf numFmtId="0" fontId="41" fillId="5" borderId="80" xfId="0" applyFont="1" applyFill="1" applyBorder="1" applyAlignment="1" applyProtection="1">
      <alignment horizontal="center" vertical="center" wrapText="1"/>
      <protection locked="0"/>
    </xf>
    <xf numFmtId="49" fontId="44" fillId="5" borderId="74" xfId="0" applyNumberFormat="1" applyFont="1" applyFill="1" applyBorder="1" applyAlignment="1" applyProtection="1">
      <alignment horizontal="center" vertical="center"/>
      <protection locked="0"/>
    </xf>
    <xf numFmtId="0" fontId="41" fillId="4" borderId="109" xfId="0" applyFont="1" applyFill="1" applyBorder="1" applyAlignment="1">
      <alignment horizontal="center" vertical="center" wrapText="1"/>
    </xf>
    <xf numFmtId="0" fontId="0" fillId="4" borderId="110" xfId="0" applyFill="1" applyBorder="1" applyAlignment="1">
      <alignment horizontal="center" vertical="center"/>
    </xf>
    <xf numFmtId="0" fontId="0" fillId="4" borderId="111" xfId="0" applyFill="1" applyBorder="1" applyAlignment="1">
      <alignment horizontal="center" vertical="center"/>
    </xf>
    <xf numFmtId="0" fontId="0" fillId="4" borderId="52" xfId="0" applyFill="1" applyBorder="1" applyAlignment="1" applyProtection="1">
      <alignment horizontal="center" vertical="center"/>
      <protection locked="0"/>
    </xf>
    <xf numFmtId="0" fontId="65" fillId="4" borderId="13" xfId="0" applyFont="1" applyFill="1" applyBorder="1" applyAlignment="1">
      <alignment horizontal="center" vertical="center" wrapText="1"/>
    </xf>
    <xf numFmtId="49" fontId="41" fillId="4" borderId="52" xfId="0" applyNumberFormat="1" applyFont="1" applyFill="1" applyBorder="1" applyAlignment="1">
      <alignment horizontal="center" vertical="center" wrapText="1"/>
    </xf>
    <xf numFmtId="0" fontId="41" fillId="4" borderId="52" xfId="0" applyFont="1" applyFill="1" applyBorder="1" applyAlignment="1">
      <alignment horizontal="center" vertical="center" wrapText="1"/>
    </xf>
    <xf numFmtId="0" fontId="66" fillId="0" borderId="0" xfId="0" applyFont="1" applyAlignment="1">
      <alignment horizontal="center" vertical="center"/>
    </xf>
    <xf numFmtId="0" fontId="66" fillId="0" borderId="50" xfId="0" applyFont="1" applyBorder="1" applyAlignment="1">
      <alignment horizontal="center" vertical="center"/>
    </xf>
    <xf numFmtId="0" fontId="55" fillId="0" borderId="0" xfId="0" applyFont="1">
      <alignment vertical="center"/>
    </xf>
    <xf numFmtId="0" fontId="55" fillId="3" borderId="0" xfId="0" applyFont="1" applyFill="1" applyAlignment="1">
      <alignment vertical="center" shrinkToFit="1"/>
    </xf>
    <xf numFmtId="0" fontId="55" fillId="0" borderId="0" xfId="0" applyFont="1" applyAlignment="1">
      <alignment horizontal="left" vertical="center" shrinkToFit="1"/>
    </xf>
    <xf numFmtId="0" fontId="55" fillId="0" borderId="0" xfId="0" applyFont="1" applyAlignment="1">
      <alignment horizontal="left" vertical="center"/>
    </xf>
    <xf numFmtId="0" fontId="67" fillId="0" borderId="99" xfId="0" applyFont="1" applyBorder="1" applyAlignment="1">
      <alignment horizontal="center" vertical="center"/>
    </xf>
    <xf numFmtId="0" fontId="67" fillId="0" borderId="22" xfId="0" applyFont="1" applyBorder="1" applyAlignment="1">
      <alignment horizontal="center" vertical="center"/>
    </xf>
    <xf numFmtId="0" fontId="67" fillId="0" borderId="59" xfId="0" applyFont="1" applyBorder="1" applyAlignment="1">
      <alignment horizontal="center" vertical="center"/>
    </xf>
    <xf numFmtId="0" fontId="67" fillId="0" borderId="29" xfId="0" applyFont="1" applyBorder="1" applyAlignment="1">
      <alignment horizontal="center" vertical="center"/>
    </xf>
    <xf numFmtId="0" fontId="67" fillId="0" borderId="0" xfId="0" applyFont="1" applyBorder="1" applyAlignment="1">
      <alignment horizontal="center" vertical="center"/>
    </xf>
    <xf numFmtId="0" fontId="67" fillId="0" borderId="99" xfId="0" applyFont="1" applyFill="1" applyBorder="1" applyAlignment="1">
      <alignment horizontal="center" vertical="center"/>
    </xf>
    <xf numFmtId="0" fontId="67" fillId="0" borderId="22" xfId="0" applyFont="1" applyFill="1" applyBorder="1" applyAlignment="1">
      <alignment horizontal="center" vertical="center"/>
    </xf>
    <xf numFmtId="0" fontId="67" fillId="0" borderId="59" xfId="0" applyFont="1" applyFill="1" applyBorder="1" applyAlignment="1">
      <alignment horizontal="center" vertical="center"/>
    </xf>
    <xf numFmtId="0" fontId="67" fillId="0" borderId="29" xfId="0" applyFont="1" applyFill="1" applyBorder="1" applyAlignment="1">
      <alignment horizontal="center" vertical="center"/>
    </xf>
    <xf numFmtId="0" fontId="7" fillId="0" borderId="1" xfId="0" applyFont="1" applyBorder="1" applyAlignment="1">
      <alignment horizontal="center" vertical="center"/>
    </xf>
    <xf numFmtId="0" fontId="52" fillId="0" borderId="0" xfId="0" applyFont="1" applyFill="1" applyBorder="1" applyAlignment="1">
      <alignment wrapText="1"/>
    </xf>
    <xf numFmtId="0" fontId="62" fillId="0" borderId="14" xfId="0" applyFont="1" applyBorder="1" applyAlignment="1">
      <alignment horizontal="center" vertical="center" wrapText="1"/>
    </xf>
    <xf numFmtId="0" fontId="62" fillId="6" borderId="12" xfId="0" applyFont="1" applyFill="1" applyBorder="1" applyAlignment="1">
      <alignment horizontal="center" vertical="center" wrapText="1"/>
    </xf>
    <xf numFmtId="0" fontId="62" fillId="6" borderId="13" xfId="0" applyFont="1" applyFill="1" applyBorder="1" applyAlignment="1">
      <alignment horizontal="center" vertical="center" wrapText="1"/>
    </xf>
    <xf numFmtId="0" fontId="62" fillId="6" borderId="14" xfId="0" applyFont="1" applyFill="1" applyBorder="1" applyAlignment="1">
      <alignment horizontal="center" vertical="center" wrapText="1"/>
    </xf>
  </cellXfs>
  <cellStyles count="1">
    <cellStyle name="標準" xfId="0" builtinId="0"/>
  </cellStyles>
  <dxfs count="11">
    <dxf>
      <font>
        <b/>
        <i val="0"/>
        <color rgb="FFFF0000"/>
      </font>
    </dxf>
    <dxf>
      <font>
        <b/>
        <i val="0"/>
        <color rgb="FFFF0000"/>
      </font>
    </dxf>
    <dxf>
      <font>
        <b/>
        <i val="0"/>
        <color rgb="FFFF0000"/>
      </font>
    </dxf>
    <dxf>
      <font>
        <b/>
        <i val="0"/>
        <color rgb="FFFF0000"/>
      </font>
    </dxf>
    <dxf>
      <fill>
        <patternFill>
          <bgColor indexed="45"/>
        </patternFill>
      </fill>
    </dxf>
    <dxf>
      <font>
        <condense val="0"/>
        <extend val="0"/>
        <color auto="1"/>
      </font>
      <fill>
        <patternFill>
          <bgColor indexed="41"/>
        </patternFill>
      </fill>
    </dxf>
    <dxf>
      <fill>
        <patternFill>
          <bgColor indexed="43"/>
        </patternFill>
      </fill>
    </dxf>
    <dxf>
      <fill>
        <patternFill>
          <bgColor indexed="45"/>
        </patternFill>
      </fill>
    </dxf>
    <dxf>
      <font>
        <condense val="0"/>
        <extend val="0"/>
        <color auto="1"/>
      </font>
      <fill>
        <patternFill>
          <bgColor indexed="41"/>
        </patternFill>
      </fill>
    </dxf>
    <dxf>
      <fill>
        <patternFill>
          <bgColor indexed="45"/>
        </patternFill>
      </fill>
    </dxf>
    <dxf>
      <font>
        <condense val="0"/>
        <extend val="0"/>
        <color auto="1"/>
      </font>
      <fill>
        <patternFill>
          <bgColor indexed="41"/>
        </patternFill>
      </fill>
    </dxf>
  </dxfs>
  <tableStyles count="0" defaultTableStyle="TableStyleMedium2" defaultPivotStyle="PivotStyleLight16"/>
  <colors>
    <mruColors>
      <color rgb="FFCCFFFF"/>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152400</xdr:colOff>
      <xdr:row>2</xdr:row>
      <xdr:rowOff>30480</xdr:rowOff>
    </xdr:from>
    <xdr:to>
      <xdr:col>6</xdr:col>
      <xdr:colOff>662940</xdr:colOff>
      <xdr:row>2</xdr:row>
      <xdr:rowOff>358140</xdr:rowOff>
    </xdr:to>
    <xdr:sp macro="" textlink="">
      <xdr:nvSpPr>
        <xdr:cNvPr id="2" name="正方形/長方形 1">
          <a:extLst>
            <a:ext uri="{FF2B5EF4-FFF2-40B4-BE49-F238E27FC236}">
              <a16:creationId xmlns:a16="http://schemas.microsoft.com/office/drawing/2014/main" id="{FA983261-FD0F-F860-43B7-0C2AF4191181}"/>
            </a:ext>
          </a:extLst>
        </xdr:cNvPr>
        <xdr:cNvSpPr/>
      </xdr:nvSpPr>
      <xdr:spPr>
        <a:xfrm>
          <a:off x="4175760" y="1051560"/>
          <a:ext cx="510540" cy="327660"/>
        </a:xfrm>
        <a:prstGeom prst="rect">
          <a:avLst/>
        </a:prstGeom>
        <a:solidFill>
          <a:srgbClr val="CC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352426</xdr:colOff>
      <xdr:row>11</xdr:row>
      <xdr:rowOff>57150</xdr:rowOff>
    </xdr:from>
    <xdr:to>
      <xdr:col>6</xdr:col>
      <xdr:colOff>619126</xdr:colOff>
      <xdr:row>11</xdr:row>
      <xdr:rowOff>285750</xdr:rowOff>
    </xdr:to>
    <xdr:sp macro="" textlink="">
      <xdr:nvSpPr>
        <xdr:cNvPr id="2" name="正方形/長方形 1">
          <a:extLst>
            <a:ext uri="{FF2B5EF4-FFF2-40B4-BE49-F238E27FC236}">
              <a16:creationId xmlns:a16="http://schemas.microsoft.com/office/drawing/2014/main" id="{94532FD0-C759-4264-994B-B0EFDF237B91}"/>
            </a:ext>
          </a:extLst>
        </xdr:cNvPr>
        <xdr:cNvSpPr/>
      </xdr:nvSpPr>
      <xdr:spPr>
        <a:xfrm>
          <a:off x="3910966" y="176403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30</xdr:col>
      <xdr:colOff>614227</xdr:colOff>
      <xdr:row>6</xdr:row>
      <xdr:rowOff>21770</xdr:rowOff>
    </xdr:from>
    <xdr:to>
      <xdr:col>31</xdr:col>
      <xdr:colOff>21772</xdr:colOff>
      <xdr:row>6</xdr:row>
      <xdr:rowOff>78619</xdr:rowOff>
    </xdr:to>
    <xdr:sp macro="" textlink="">
      <xdr:nvSpPr>
        <xdr:cNvPr id="3" name="正方形/長方形 2">
          <a:extLst>
            <a:ext uri="{FF2B5EF4-FFF2-40B4-BE49-F238E27FC236}">
              <a16:creationId xmlns:a16="http://schemas.microsoft.com/office/drawing/2014/main" id="{85F357C9-E849-4B49-8015-7AF8AAB49067}"/>
            </a:ext>
          </a:extLst>
        </xdr:cNvPr>
        <xdr:cNvSpPr/>
      </xdr:nvSpPr>
      <xdr:spPr>
        <a:xfrm>
          <a:off x="16416656" y="1031722"/>
          <a:ext cx="24402" cy="56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8</xdr:col>
      <xdr:colOff>47625</xdr:colOff>
      <xdr:row>8</xdr:row>
      <xdr:rowOff>121103</xdr:rowOff>
    </xdr:from>
    <xdr:to>
      <xdr:col>8</xdr:col>
      <xdr:colOff>247650</xdr:colOff>
      <xdr:row>10</xdr:row>
      <xdr:rowOff>57149</xdr:rowOff>
    </xdr:to>
    <xdr:sp macro="" textlink="">
      <xdr:nvSpPr>
        <xdr:cNvPr id="4" name="正方形/長方形 3">
          <a:extLst>
            <a:ext uri="{FF2B5EF4-FFF2-40B4-BE49-F238E27FC236}">
              <a16:creationId xmlns:a16="http://schemas.microsoft.com/office/drawing/2014/main" id="{6A2ABFA1-61B0-4AA4-9062-6D4D070F6007}"/>
            </a:ext>
          </a:extLst>
        </xdr:cNvPr>
        <xdr:cNvSpPr/>
      </xdr:nvSpPr>
      <xdr:spPr>
        <a:xfrm flipH="1">
          <a:off x="5145405" y="1309823"/>
          <a:ext cx="200025" cy="278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352426</xdr:colOff>
      <xdr:row>11</xdr:row>
      <xdr:rowOff>57150</xdr:rowOff>
    </xdr:from>
    <xdr:to>
      <xdr:col>6</xdr:col>
      <xdr:colOff>619126</xdr:colOff>
      <xdr:row>11</xdr:row>
      <xdr:rowOff>285750</xdr:rowOff>
    </xdr:to>
    <xdr:sp macro="" textlink="">
      <xdr:nvSpPr>
        <xdr:cNvPr id="2" name="正方形/長方形 1">
          <a:extLst>
            <a:ext uri="{FF2B5EF4-FFF2-40B4-BE49-F238E27FC236}">
              <a16:creationId xmlns:a16="http://schemas.microsoft.com/office/drawing/2014/main" id="{ACA2CCEC-C821-40EC-A4BA-4BE146489E6A}"/>
            </a:ext>
          </a:extLst>
        </xdr:cNvPr>
        <xdr:cNvSpPr/>
      </xdr:nvSpPr>
      <xdr:spPr>
        <a:xfrm>
          <a:off x="3537586" y="188595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30</xdr:col>
      <xdr:colOff>698047</xdr:colOff>
      <xdr:row>6</xdr:row>
      <xdr:rowOff>21770</xdr:rowOff>
    </xdr:from>
    <xdr:to>
      <xdr:col>31</xdr:col>
      <xdr:colOff>21772</xdr:colOff>
      <xdr:row>7</xdr:row>
      <xdr:rowOff>0</xdr:rowOff>
    </xdr:to>
    <xdr:sp macro="" textlink="">
      <xdr:nvSpPr>
        <xdr:cNvPr id="3" name="正方形/長方形 2">
          <a:extLst>
            <a:ext uri="{FF2B5EF4-FFF2-40B4-BE49-F238E27FC236}">
              <a16:creationId xmlns:a16="http://schemas.microsoft.com/office/drawing/2014/main" id="{E1B82002-9A14-4223-8E97-B0052F09B325}"/>
            </a:ext>
          </a:extLst>
        </xdr:cNvPr>
        <xdr:cNvSpPr/>
      </xdr:nvSpPr>
      <xdr:spPr>
        <a:xfrm>
          <a:off x="18323107" y="1027610"/>
          <a:ext cx="24765" cy="54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8</xdr:col>
      <xdr:colOff>47625</xdr:colOff>
      <xdr:row>8</xdr:row>
      <xdr:rowOff>121103</xdr:rowOff>
    </xdr:from>
    <xdr:to>
      <xdr:col>8</xdr:col>
      <xdr:colOff>247650</xdr:colOff>
      <xdr:row>10</xdr:row>
      <xdr:rowOff>57149</xdr:rowOff>
    </xdr:to>
    <xdr:sp macro="" textlink="">
      <xdr:nvSpPr>
        <xdr:cNvPr id="4" name="正方形/長方形 3">
          <a:extLst>
            <a:ext uri="{FF2B5EF4-FFF2-40B4-BE49-F238E27FC236}">
              <a16:creationId xmlns:a16="http://schemas.microsoft.com/office/drawing/2014/main" id="{23F888AF-6845-4B91-9818-213A0FE9D47B}"/>
            </a:ext>
          </a:extLst>
        </xdr:cNvPr>
        <xdr:cNvSpPr/>
      </xdr:nvSpPr>
      <xdr:spPr>
        <a:xfrm flipH="1">
          <a:off x="4657725" y="1431743"/>
          <a:ext cx="200025" cy="278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6</xdr:col>
      <xdr:colOff>352426</xdr:colOff>
      <xdr:row>11</xdr:row>
      <xdr:rowOff>57150</xdr:rowOff>
    </xdr:from>
    <xdr:to>
      <xdr:col>6</xdr:col>
      <xdr:colOff>619126</xdr:colOff>
      <xdr:row>11</xdr:row>
      <xdr:rowOff>285750</xdr:rowOff>
    </xdr:to>
    <xdr:sp macro="" textlink="">
      <xdr:nvSpPr>
        <xdr:cNvPr id="5" name="正方形/長方形 4">
          <a:extLst>
            <a:ext uri="{FF2B5EF4-FFF2-40B4-BE49-F238E27FC236}">
              <a16:creationId xmlns:a16="http://schemas.microsoft.com/office/drawing/2014/main" id="{B1FE7A1D-9CE0-4AD8-940F-4A0FADDC2408}"/>
            </a:ext>
          </a:extLst>
        </xdr:cNvPr>
        <xdr:cNvSpPr/>
      </xdr:nvSpPr>
      <xdr:spPr>
        <a:xfrm>
          <a:off x="3537586" y="188595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8</xdr:col>
      <xdr:colOff>47625</xdr:colOff>
      <xdr:row>8</xdr:row>
      <xdr:rowOff>121103</xdr:rowOff>
    </xdr:from>
    <xdr:to>
      <xdr:col>8</xdr:col>
      <xdr:colOff>247650</xdr:colOff>
      <xdr:row>10</xdr:row>
      <xdr:rowOff>57149</xdr:rowOff>
    </xdr:to>
    <xdr:sp macro="" textlink="">
      <xdr:nvSpPr>
        <xdr:cNvPr id="6" name="正方形/長方形 5">
          <a:extLst>
            <a:ext uri="{FF2B5EF4-FFF2-40B4-BE49-F238E27FC236}">
              <a16:creationId xmlns:a16="http://schemas.microsoft.com/office/drawing/2014/main" id="{1212BAE7-532A-40B0-9EC8-216F5C6C0C09}"/>
            </a:ext>
          </a:extLst>
        </xdr:cNvPr>
        <xdr:cNvSpPr/>
      </xdr:nvSpPr>
      <xdr:spPr>
        <a:xfrm flipH="1">
          <a:off x="4657725" y="1431743"/>
          <a:ext cx="200025" cy="278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8DB60-FCE0-4DCD-BFD6-5D7D0FA0229F}">
  <dimension ref="C1:U42"/>
  <sheetViews>
    <sheetView tabSelected="1" topLeftCell="A22" zoomScale="90" zoomScaleNormal="90" workbookViewId="0">
      <selection activeCell="F10" sqref="F10"/>
    </sheetView>
  </sheetViews>
  <sheetFormatPr defaultRowHeight="18" x14ac:dyDescent="0.45"/>
  <cols>
    <col min="12" max="12" width="11.19921875" customWidth="1"/>
  </cols>
  <sheetData>
    <row r="1" spans="3:19" ht="45" customHeight="1" thickBot="1" x14ac:dyDescent="0.5">
      <c r="C1" s="226" t="s">
        <v>42</v>
      </c>
      <c r="D1" s="227"/>
      <c r="E1" s="227"/>
      <c r="F1" s="227"/>
      <c r="G1" s="227"/>
      <c r="H1" s="227"/>
      <c r="I1" s="228"/>
    </row>
    <row r="2" spans="3:19" ht="17.399999999999999" customHeight="1" x14ac:dyDescent="0.45">
      <c r="C2" s="41"/>
      <c r="D2" s="42"/>
      <c r="E2" s="42"/>
      <c r="F2" s="43"/>
      <c r="G2" s="43"/>
    </row>
    <row r="3" spans="3:19" ht="30" customHeight="1" thickBot="1" x14ac:dyDescent="0.5">
      <c r="C3" s="229" t="s">
        <v>198</v>
      </c>
      <c r="D3" s="229"/>
      <c r="E3" s="229"/>
      <c r="F3" s="229"/>
      <c r="G3" s="229"/>
      <c r="H3" s="229"/>
      <c r="I3" s="229"/>
      <c r="J3" s="229"/>
      <c r="K3" s="229"/>
      <c r="L3" s="229"/>
      <c r="M3" s="229"/>
      <c r="N3" s="229"/>
      <c r="O3" s="229"/>
      <c r="P3" s="229"/>
      <c r="Q3" s="229"/>
      <c r="R3" s="229"/>
    </row>
    <row r="4" spans="3:19" ht="17.399999999999999" customHeight="1" x14ac:dyDescent="0.45">
      <c r="C4" s="41"/>
      <c r="D4" s="42"/>
      <c r="E4" s="42"/>
      <c r="F4" s="43"/>
      <c r="G4" s="43"/>
    </row>
    <row r="5" spans="3:19" ht="30" customHeight="1" thickBot="1" x14ac:dyDescent="0.5">
      <c r="C5" s="229" t="s">
        <v>202</v>
      </c>
      <c r="D5" s="229"/>
      <c r="E5" s="229"/>
      <c r="F5" s="229"/>
      <c r="G5" s="229"/>
      <c r="H5" s="229"/>
      <c r="I5" s="229"/>
      <c r="J5" s="229"/>
      <c r="K5" s="229"/>
      <c r="L5" s="229"/>
      <c r="M5" s="229"/>
      <c r="N5" s="229"/>
      <c r="O5" s="229"/>
      <c r="P5" s="229"/>
      <c r="Q5" s="229"/>
      <c r="R5" s="229"/>
    </row>
    <row r="6" spans="3:19" ht="14.4" customHeight="1" x14ac:dyDescent="0.45">
      <c r="C6" s="43"/>
      <c r="D6" s="43"/>
      <c r="E6" s="43"/>
      <c r="F6" s="43"/>
      <c r="G6" s="43"/>
      <c r="K6" s="43"/>
      <c r="L6" s="43"/>
      <c r="M6" s="43"/>
      <c r="N6" s="43"/>
      <c r="O6" s="43"/>
    </row>
    <row r="7" spans="3:19" ht="30" customHeight="1" x14ac:dyDescent="0.45">
      <c r="C7" s="319" t="s">
        <v>199</v>
      </c>
      <c r="D7" s="319"/>
      <c r="E7" s="319"/>
      <c r="F7" s="319"/>
      <c r="G7" s="319"/>
      <c r="H7" s="319"/>
      <c r="I7" s="319"/>
      <c r="J7" s="319"/>
      <c r="K7" s="319"/>
      <c r="L7" s="319"/>
      <c r="M7" s="319"/>
      <c r="N7" s="319"/>
      <c r="O7" s="319"/>
      <c r="P7" s="319"/>
      <c r="Q7" s="319"/>
      <c r="R7" s="319"/>
      <c r="S7" s="319"/>
    </row>
    <row r="8" spans="3:19" ht="14.4" customHeight="1" x14ac:dyDescent="0.45">
      <c r="C8" s="43"/>
      <c r="D8" s="43"/>
      <c r="E8" s="43"/>
      <c r="F8" s="43"/>
      <c r="G8" s="43"/>
      <c r="K8" s="43"/>
      <c r="L8" s="43"/>
      <c r="M8" s="43"/>
      <c r="N8" s="43"/>
      <c r="O8" s="43"/>
    </row>
    <row r="9" spans="3:19" ht="30" customHeight="1" x14ac:dyDescent="0.45">
      <c r="C9" s="319" t="s">
        <v>163</v>
      </c>
      <c r="D9" s="319"/>
      <c r="E9" s="319"/>
      <c r="F9" s="319"/>
      <c r="G9" s="319"/>
      <c r="H9" s="319"/>
      <c r="I9" s="319"/>
      <c r="J9" s="319"/>
      <c r="K9" s="319"/>
      <c r="L9" s="319"/>
      <c r="M9" s="319"/>
      <c r="N9" s="319"/>
      <c r="O9" s="319"/>
      <c r="P9" s="319"/>
      <c r="Q9" s="319"/>
      <c r="R9" s="319"/>
      <c r="S9" s="319"/>
    </row>
    <row r="10" spans="3:19" ht="14.4" customHeight="1" x14ac:dyDescent="0.45">
      <c r="C10" s="43"/>
      <c r="D10" s="43"/>
      <c r="E10" s="43"/>
      <c r="F10" s="43"/>
      <c r="G10" s="43"/>
      <c r="K10" s="43"/>
      <c r="L10" s="43"/>
      <c r="M10" s="43"/>
      <c r="N10" s="43"/>
      <c r="O10" s="43"/>
    </row>
    <row r="11" spans="3:19" ht="30" customHeight="1" x14ac:dyDescent="0.45">
      <c r="C11" s="319" t="s">
        <v>200</v>
      </c>
      <c r="D11" s="319"/>
      <c r="E11" s="319"/>
      <c r="F11" s="319"/>
      <c r="G11" s="319"/>
      <c r="H11" s="319"/>
      <c r="I11" s="319"/>
      <c r="J11" s="319"/>
      <c r="K11" s="319"/>
      <c r="L11" s="319"/>
      <c r="M11" s="319"/>
      <c r="N11" s="319"/>
      <c r="O11" s="319"/>
      <c r="P11" s="319"/>
      <c r="Q11" s="319"/>
      <c r="R11" s="319"/>
      <c r="S11" s="319"/>
    </row>
    <row r="12" spans="3:19" ht="30" customHeight="1" x14ac:dyDescent="0.45">
      <c r="C12" s="319" t="s">
        <v>184</v>
      </c>
      <c r="D12" s="319"/>
      <c r="E12" s="319"/>
      <c r="F12" s="319"/>
      <c r="G12" s="319"/>
      <c r="H12" s="319"/>
      <c r="I12" s="319"/>
      <c r="J12" s="319"/>
      <c r="K12" s="319"/>
      <c r="L12" s="319"/>
      <c r="M12" s="319"/>
      <c r="N12" s="319"/>
      <c r="O12" s="319"/>
      <c r="P12" s="319"/>
      <c r="Q12" s="319"/>
      <c r="R12" s="319"/>
      <c r="S12" s="319"/>
    </row>
    <row r="13" spans="3:19" ht="14.4" customHeight="1" x14ac:dyDescent="0.45">
      <c r="C13" s="43"/>
      <c r="D13" s="43"/>
      <c r="E13" s="43"/>
      <c r="F13" s="43"/>
      <c r="G13" s="43"/>
    </row>
    <row r="14" spans="3:19" ht="30" customHeight="1" thickBot="1" x14ac:dyDescent="0.5">
      <c r="C14" s="225" t="s">
        <v>43</v>
      </c>
      <c r="D14" s="225"/>
      <c r="E14" s="225"/>
      <c r="F14" s="225"/>
      <c r="G14" s="225"/>
      <c r="H14" s="225"/>
      <c r="I14" s="225"/>
      <c r="J14" s="225"/>
      <c r="K14" s="225"/>
      <c r="L14" s="225"/>
      <c r="M14" s="225"/>
      <c r="N14" s="225"/>
      <c r="O14" s="225"/>
      <c r="P14" s="225"/>
      <c r="Q14" s="225"/>
    </row>
    <row r="15" spans="3:19" ht="30" customHeight="1" x14ac:dyDescent="0.45">
      <c r="C15" s="319" t="s">
        <v>183</v>
      </c>
      <c r="D15" s="319"/>
      <c r="E15" s="319"/>
      <c r="F15" s="319"/>
      <c r="G15" s="319"/>
      <c r="H15" s="319"/>
      <c r="I15" s="319"/>
      <c r="J15" s="319"/>
      <c r="K15" s="319"/>
      <c r="L15" s="319"/>
      <c r="M15" s="319"/>
      <c r="N15" s="319"/>
      <c r="O15" s="319"/>
      <c r="P15" s="319"/>
      <c r="Q15" s="319"/>
      <c r="R15" s="319"/>
      <c r="S15" s="319"/>
    </row>
    <row r="16" spans="3:19" ht="17.399999999999999" customHeight="1" x14ac:dyDescent="0.45">
      <c r="C16" s="43"/>
      <c r="D16" s="43"/>
      <c r="E16" s="43"/>
      <c r="F16" s="43"/>
      <c r="G16" s="43"/>
    </row>
    <row r="17" spans="3:21" ht="30" customHeight="1" x14ac:dyDescent="0.45">
      <c r="C17" s="357" t="s">
        <v>185</v>
      </c>
      <c r="D17" s="357"/>
      <c r="E17" s="357"/>
      <c r="F17" s="357"/>
      <c r="G17" s="357"/>
      <c r="H17" s="357"/>
      <c r="I17" s="357"/>
      <c r="J17" s="357"/>
      <c r="K17" s="357"/>
      <c r="L17" s="357"/>
      <c r="M17" s="357"/>
      <c r="N17" s="357"/>
      <c r="O17" s="357"/>
      <c r="P17" s="357"/>
      <c r="Q17" s="357"/>
      <c r="R17" s="357"/>
      <c r="S17" s="357"/>
    </row>
    <row r="18" spans="3:21" ht="16.2" customHeight="1" x14ac:dyDescent="0.45">
      <c r="C18" s="43"/>
      <c r="D18" s="43"/>
      <c r="E18" s="43"/>
      <c r="F18" s="43"/>
      <c r="G18" s="43"/>
    </row>
    <row r="19" spans="3:21" ht="30" customHeight="1" thickBot="1" x14ac:dyDescent="0.5">
      <c r="C19" s="225" t="s">
        <v>44</v>
      </c>
      <c r="D19" s="225"/>
      <c r="E19" s="225"/>
      <c r="F19" s="225"/>
      <c r="G19" s="225"/>
      <c r="H19" s="225"/>
      <c r="I19" s="225"/>
      <c r="J19" s="225"/>
      <c r="K19" s="225"/>
      <c r="L19" s="225"/>
      <c r="M19" s="225"/>
    </row>
    <row r="20" spans="3:21" ht="16.8" customHeight="1" x14ac:dyDescent="0.45">
      <c r="C20" s="43"/>
      <c r="J20" s="44"/>
      <c r="M20" s="45"/>
    </row>
    <row r="21" spans="3:21" ht="30" customHeight="1" thickBot="1" x14ac:dyDescent="0.5">
      <c r="C21" s="225" t="s">
        <v>55</v>
      </c>
      <c r="D21" s="225"/>
      <c r="E21" s="225"/>
      <c r="F21" s="225"/>
      <c r="G21" s="225"/>
      <c r="H21" s="225"/>
      <c r="I21" s="225"/>
      <c r="J21" s="225"/>
      <c r="K21" s="225"/>
      <c r="L21" s="225"/>
      <c r="M21" s="225"/>
      <c r="N21" s="225"/>
      <c r="O21" s="225"/>
      <c r="P21" s="225"/>
      <c r="Q21" s="225"/>
      <c r="R21" s="225"/>
      <c r="S21" s="225"/>
      <c r="T21" s="225"/>
      <c r="U21" s="152"/>
    </row>
    <row r="22" spans="3:21" ht="19.2" customHeight="1" x14ac:dyDescent="0.45">
      <c r="C22" s="43"/>
      <c r="D22" s="43"/>
      <c r="E22" s="43"/>
      <c r="F22" s="43"/>
      <c r="G22" s="43"/>
    </row>
    <row r="23" spans="3:21" ht="15" customHeight="1" thickBot="1" x14ac:dyDescent="0.5"/>
    <row r="24" spans="3:21" ht="30" customHeight="1" x14ac:dyDescent="0.45">
      <c r="C24" s="233" t="s">
        <v>201</v>
      </c>
      <c r="D24" s="234"/>
      <c r="E24" s="234"/>
      <c r="F24" s="234"/>
      <c r="G24" s="234"/>
      <c r="H24" s="234"/>
      <c r="I24" s="234"/>
      <c r="J24" s="234"/>
      <c r="K24" s="234"/>
      <c r="L24" s="234"/>
      <c r="M24" s="234"/>
      <c r="N24" s="234"/>
      <c r="O24" s="234"/>
      <c r="P24" s="234"/>
      <c r="Q24" s="234"/>
      <c r="R24" s="234"/>
      <c r="S24" s="234"/>
      <c r="T24" s="235"/>
    </row>
    <row r="25" spans="3:21" ht="13.8" customHeight="1" x14ac:dyDescent="0.45">
      <c r="C25" s="236"/>
      <c r="D25" s="237"/>
      <c r="E25" s="237"/>
      <c r="F25" s="237"/>
      <c r="G25" s="237"/>
      <c r="H25" s="237"/>
      <c r="I25" s="237"/>
      <c r="J25" s="237"/>
      <c r="K25" s="237"/>
      <c r="L25" s="237"/>
      <c r="M25" s="237"/>
      <c r="N25" s="237"/>
      <c r="O25" s="237"/>
      <c r="P25" s="237"/>
      <c r="Q25" s="237"/>
      <c r="R25" s="237"/>
      <c r="S25" s="237"/>
      <c r="T25" s="238"/>
    </row>
    <row r="26" spans="3:21" ht="30" customHeight="1" x14ac:dyDescent="0.45">
      <c r="C26" s="236"/>
      <c r="D26" s="237"/>
      <c r="E26" s="237"/>
      <c r="F26" s="237"/>
      <c r="G26" s="237"/>
      <c r="H26" s="237"/>
      <c r="I26" s="237"/>
      <c r="J26" s="237"/>
      <c r="K26" s="237"/>
      <c r="L26" s="237"/>
      <c r="M26" s="237"/>
      <c r="N26" s="237"/>
      <c r="O26" s="237"/>
      <c r="P26" s="237"/>
      <c r="Q26" s="237"/>
      <c r="R26" s="237"/>
      <c r="S26" s="237"/>
      <c r="T26" s="238"/>
    </row>
    <row r="27" spans="3:21" ht="30" customHeight="1" x14ac:dyDescent="0.45">
      <c r="C27" s="236"/>
      <c r="D27" s="237"/>
      <c r="E27" s="237"/>
      <c r="F27" s="237"/>
      <c r="G27" s="237"/>
      <c r="H27" s="237"/>
      <c r="I27" s="237"/>
      <c r="J27" s="237"/>
      <c r="K27" s="237"/>
      <c r="L27" s="237"/>
      <c r="M27" s="237"/>
      <c r="N27" s="237"/>
      <c r="O27" s="237"/>
      <c r="P27" s="237"/>
      <c r="Q27" s="237"/>
      <c r="R27" s="237"/>
      <c r="S27" s="237"/>
      <c r="T27" s="238"/>
    </row>
    <row r="28" spans="3:21" ht="61.8" customHeight="1" thickBot="1" x14ac:dyDescent="0.5">
      <c r="C28" s="239"/>
      <c r="D28" s="240"/>
      <c r="E28" s="240"/>
      <c r="F28" s="240"/>
      <c r="G28" s="240"/>
      <c r="H28" s="240"/>
      <c r="I28" s="240"/>
      <c r="J28" s="240"/>
      <c r="K28" s="240"/>
      <c r="L28" s="240"/>
      <c r="M28" s="240"/>
      <c r="N28" s="240"/>
      <c r="O28" s="240"/>
      <c r="P28" s="240"/>
      <c r="Q28" s="240"/>
      <c r="R28" s="240"/>
      <c r="S28" s="240"/>
      <c r="T28" s="241"/>
    </row>
    <row r="29" spans="3:21" ht="16.2" customHeight="1" thickBot="1" x14ac:dyDescent="0.5">
      <c r="C29" s="43"/>
    </row>
    <row r="30" spans="3:21" ht="8.4" customHeight="1" x14ac:dyDescent="0.45">
      <c r="C30" s="46"/>
      <c r="D30" s="47"/>
      <c r="E30" s="47"/>
      <c r="F30" s="47"/>
      <c r="G30" s="47"/>
      <c r="H30" s="47"/>
      <c r="I30" s="47"/>
      <c r="J30" s="47"/>
      <c r="K30" s="47"/>
      <c r="L30" s="47"/>
      <c r="M30" s="47"/>
      <c r="N30" s="47"/>
      <c r="O30" s="47"/>
      <c r="P30" s="47"/>
      <c r="Q30" s="47"/>
      <c r="R30" s="47"/>
      <c r="S30" s="47"/>
      <c r="T30" s="48"/>
    </row>
    <row r="31" spans="3:21" ht="30" customHeight="1" x14ac:dyDescent="0.45">
      <c r="C31" s="49"/>
      <c r="D31" s="242" t="s">
        <v>45</v>
      </c>
      <c r="E31" s="242"/>
      <c r="F31" s="242"/>
      <c r="G31" s="242"/>
      <c r="H31" s="242"/>
      <c r="I31" s="242"/>
      <c r="J31" s="242"/>
      <c r="K31" s="242"/>
      <c r="L31" s="242"/>
      <c r="M31" s="242"/>
      <c r="N31" s="242"/>
      <c r="O31" s="242"/>
      <c r="P31" s="242"/>
      <c r="Q31" s="242"/>
      <c r="R31" s="242"/>
      <c r="S31" s="242"/>
      <c r="T31" s="50"/>
    </row>
    <row r="32" spans="3:21" ht="10.199999999999999" customHeight="1" x14ac:dyDescent="0.45">
      <c r="C32" s="49"/>
      <c r="F32" s="43"/>
      <c r="T32" s="50"/>
    </row>
    <row r="33" spans="3:20" ht="30" customHeight="1" x14ac:dyDescent="0.45">
      <c r="C33" s="51"/>
      <c r="D33" s="243" t="s">
        <v>66</v>
      </c>
      <c r="E33" s="243"/>
      <c r="F33" s="243"/>
      <c r="G33" s="243"/>
      <c r="H33" s="243"/>
      <c r="I33" s="243"/>
      <c r="J33" s="243"/>
      <c r="K33" s="243"/>
      <c r="L33" s="243"/>
      <c r="M33" s="243"/>
      <c r="N33" s="243"/>
      <c r="O33" s="243"/>
      <c r="P33" s="243"/>
      <c r="Q33" s="243"/>
      <c r="R33" s="243"/>
      <c r="S33" s="243"/>
      <c r="T33" s="50"/>
    </row>
    <row r="34" spans="3:20" ht="27" customHeight="1" x14ac:dyDescent="0.45">
      <c r="C34" s="51"/>
      <c r="E34" s="230" t="s">
        <v>109</v>
      </c>
      <c r="F34" s="230"/>
      <c r="G34" s="230"/>
      <c r="H34" s="230"/>
      <c r="I34" s="230"/>
      <c r="J34" s="230"/>
      <c r="K34" s="230"/>
      <c r="L34" s="230"/>
      <c r="M34" s="54"/>
      <c r="N34" s="54"/>
      <c r="O34" s="54"/>
      <c r="T34" s="50"/>
    </row>
    <row r="35" spans="3:20" ht="13.8" customHeight="1" x14ac:dyDescent="0.45">
      <c r="C35" s="51"/>
      <c r="F35" s="52"/>
      <c r="G35" s="53"/>
      <c r="H35" s="54"/>
      <c r="I35" s="54"/>
      <c r="J35" s="54"/>
      <c r="K35" s="54"/>
      <c r="L35" s="54"/>
      <c r="M35" s="54"/>
      <c r="N35" s="54"/>
      <c r="O35" s="54"/>
      <c r="T35" s="50"/>
    </row>
    <row r="36" spans="3:20" ht="30" customHeight="1" x14ac:dyDescent="0.45">
      <c r="C36" s="49"/>
      <c r="D36" s="244" t="s">
        <v>46</v>
      </c>
      <c r="E36" s="244"/>
      <c r="F36" s="244"/>
      <c r="G36" s="244"/>
      <c r="H36" s="244"/>
      <c r="I36" s="244"/>
      <c r="J36" s="244"/>
      <c r="K36" s="244"/>
      <c r="L36" s="244"/>
      <c r="M36" s="244"/>
      <c r="N36" s="244"/>
      <c r="O36" s="244"/>
      <c r="P36" s="244"/>
      <c r="Q36" s="244"/>
      <c r="R36" s="244"/>
      <c r="S36" s="244"/>
      <c r="T36" s="50"/>
    </row>
    <row r="37" spans="3:20" ht="12" customHeight="1" x14ac:dyDescent="0.45">
      <c r="C37" s="49"/>
      <c r="G37" s="53"/>
      <c r="H37" s="54"/>
      <c r="I37" s="54"/>
      <c r="J37" s="54"/>
      <c r="K37" s="54"/>
      <c r="L37" s="54"/>
      <c r="M37" s="54"/>
      <c r="N37" s="54"/>
      <c r="O37" s="54"/>
      <c r="T37" s="50"/>
    </row>
    <row r="38" spans="3:20" ht="30" customHeight="1" x14ac:dyDescent="0.45">
      <c r="C38" s="55"/>
      <c r="D38" s="231" t="s">
        <v>47</v>
      </c>
      <c r="E38" s="231"/>
      <c r="F38" s="231"/>
      <c r="G38" s="231"/>
      <c r="H38" s="231"/>
      <c r="I38" s="231"/>
      <c r="J38" s="231"/>
      <c r="K38" s="231"/>
      <c r="L38" s="231"/>
      <c r="M38" s="231"/>
      <c r="N38" s="231"/>
      <c r="O38" s="231"/>
      <c r="P38" s="231"/>
      <c r="Q38" s="231"/>
      <c r="R38" s="231"/>
      <c r="S38" s="231"/>
      <c r="T38" s="50"/>
    </row>
    <row r="39" spans="3:20" ht="22.5" customHeight="1" thickBot="1" x14ac:dyDescent="0.5">
      <c r="C39" s="56"/>
      <c r="D39" s="57"/>
      <c r="E39" s="58"/>
      <c r="F39" s="59"/>
      <c r="G39" s="60"/>
      <c r="H39" s="58"/>
      <c r="I39" s="57"/>
      <c r="J39" s="57"/>
      <c r="K39" s="57"/>
      <c r="L39" s="57"/>
      <c r="M39" s="57"/>
      <c r="N39" s="58"/>
      <c r="O39" s="58"/>
      <c r="P39" s="58"/>
      <c r="Q39" s="58"/>
      <c r="R39" s="58"/>
      <c r="S39" s="58"/>
      <c r="T39" s="61"/>
    </row>
    <row r="40" spans="3:20" ht="14.4" customHeight="1" x14ac:dyDescent="0.45">
      <c r="C40" s="52"/>
      <c r="D40" s="62"/>
      <c r="F40" s="52"/>
      <c r="G40" s="63"/>
      <c r="I40" s="62"/>
      <c r="J40" s="62"/>
      <c r="K40" s="62"/>
      <c r="L40" s="62"/>
      <c r="M40" s="62"/>
    </row>
    <row r="41" spans="3:20" ht="30" customHeight="1" x14ac:dyDescent="0.45">
      <c r="C41" s="52"/>
      <c r="D41" s="62"/>
      <c r="F41" s="52"/>
      <c r="G41" s="63"/>
      <c r="I41" s="62"/>
      <c r="J41" s="62"/>
      <c r="K41" s="62"/>
      <c r="L41" s="62"/>
      <c r="M41" s="62"/>
      <c r="O41" s="64"/>
      <c r="P41" s="232" t="s">
        <v>48</v>
      </c>
      <c r="Q41" s="232"/>
      <c r="R41" s="232"/>
    </row>
    <row r="42" spans="3:20" ht="21" customHeight="1" x14ac:dyDescent="0.45"/>
  </sheetData>
  <mergeCells count="19">
    <mergeCell ref="C21:T21"/>
    <mergeCell ref="E34:L34"/>
    <mergeCell ref="D38:S38"/>
    <mergeCell ref="P41:R41"/>
    <mergeCell ref="C24:T28"/>
    <mergeCell ref="D31:S31"/>
    <mergeCell ref="D33:S33"/>
    <mergeCell ref="D36:S36"/>
    <mergeCell ref="C19:M19"/>
    <mergeCell ref="C1:I1"/>
    <mergeCell ref="C5:R5"/>
    <mergeCell ref="C14:Q14"/>
    <mergeCell ref="C7:S7"/>
    <mergeCell ref="C9:S9"/>
    <mergeCell ref="C17:S17"/>
    <mergeCell ref="C15:S15"/>
    <mergeCell ref="C11:S11"/>
    <mergeCell ref="C12:S12"/>
    <mergeCell ref="C3:R3"/>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CB711-A4D1-433C-9BBB-4DD181F9D9CF}">
  <dimension ref="A1:O48"/>
  <sheetViews>
    <sheetView workbookViewId="0">
      <selection activeCell="D17" sqref="D17"/>
    </sheetView>
  </sheetViews>
  <sheetFormatPr defaultRowHeight="18" x14ac:dyDescent="0.45"/>
  <cols>
    <col min="1" max="1" width="21.59765625" style="219" customWidth="1"/>
    <col min="2" max="2" width="8.296875" bestFit="1" customWidth="1"/>
    <col min="3" max="3" width="3.3984375" customWidth="1"/>
    <col min="4" max="4" width="25.8984375" bestFit="1" customWidth="1"/>
    <col min="5" max="5" width="2.296875" hidden="1" customWidth="1"/>
    <col min="6" max="7" width="6.19921875" style="219" customWidth="1"/>
    <col min="8" max="8" width="3.19921875" bestFit="1" customWidth="1"/>
    <col min="9" max="9" width="4.09765625" bestFit="1" customWidth="1"/>
    <col min="10" max="10" width="2.296875" bestFit="1" customWidth="1"/>
    <col min="11" max="11" width="3.19921875" bestFit="1" customWidth="1"/>
  </cols>
  <sheetData>
    <row r="1" spans="1:15" ht="44.4" customHeight="1" thickBot="1" x14ac:dyDescent="0.5">
      <c r="A1" s="327" t="s">
        <v>125</v>
      </c>
      <c r="B1" s="327"/>
      <c r="C1" s="327"/>
      <c r="D1" s="327"/>
      <c r="E1" s="327"/>
      <c r="F1" s="327"/>
      <c r="G1" s="327"/>
      <c r="H1" s="310"/>
      <c r="I1" s="310"/>
      <c r="J1" s="310"/>
      <c r="K1" s="310"/>
      <c r="L1" s="311"/>
      <c r="M1" s="311"/>
      <c r="N1" s="311"/>
      <c r="O1" s="311"/>
    </row>
    <row r="2" spans="1:15" ht="42.6" customHeight="1" thickBot="1" x14ac:dyDescent="0.25">
      <c r="A2" s="503"/>
      <c r="B2" s="504"/>
      <c r="C2" s="505"/>
      <c r="D2" s="502" t="s">
        <v>57</v>
      </c>
      <c r="E2" s="501"/>
      <c r="F2" s="501"/>
      <c r="G2" s="501"/>
      <c r="H2" s="310"/>
      <c r="I2" s="313"/>
      <c r="J2" s="430" t="s">
        <v>98</v>
      </c>
      <c r="K2" s="310"/>
      <c r="L2" s="311"/>
      <c r="M2" s="311"/>
      <c r="N2" s="311"/>
      <c r="O2" s="311"/>
    </row>
    <row r="3" spans="1:15" ht="15" customHeight="1" thickBot="1" x14ac:dyDescent="0.5">
      <c r="A3" s="322"/>
      <c r="B3" s="322"/>
      <c r="C3" s="322"/>
      <c r="D3" s="321"/>
      <c r="E3" s="321"/>
      <c r="F3" s="321"/>
      <c r="G3" s="321"/>
      <c r="H3" s="312"/>
      <c r="J3" s="430"/>
      <c r="K3" s="430"/>
      <c r="L3" s="430"/>
      <c r="M3" s="311"/>
      <c r="N3" s="311"/>
      <c r="O3" s="311"/>
    </row>
    <row r="4" spans="1:15" ht="23.4" customHeight="1" thickBot="1" x14ac:dyDescent="0.5">
      <c r="A4" s="403" t="s">
        <v>121</v>
      </c>
      <c r="B4" s="432"/>
      <c r="C4" s="433"/>
      <c r="D4" s="433"/>
      <c r="E4" s="433"/>
      <c r="F4" s="433"/>
      <c r="G4" s="434"/>
      <c r="H4" s="312"/>
      <c r="I4" s="312"/>
      <c r="J4" s="312"/>
      <c r="K4" s="312"/>
      <c r="L4" s="311"/>
      <c r="M4" s="311"/>
      <c r="N4" s="311"/>
      <c r="O4" s="311"/>
    </row>
    <row r="5" spans="1:15" ht="16.2" customHeight="1" thickBot="1" x14ac:dyDescent="0.5">
      <c r="A5" s="322"/>
      <c r="B5" s="322"/>
      <c r="C5" s="322"/>
      <c r="D5" s="321"/>
      <c r="E5" s="321"/>
      <c r="F5" s="321"/>
      <c r="G5" s="321"/>
      <c r="H5" s="312"/>
      <c r="I5" s="312"/>
      <c r="J5" s="312"/>
      <c r="K5" s="312"/>
      <c r="L5" s="311"/>
      <c r="M5" s="311"/>
      <c r="N5" s="311"/>
      <c r="O5" s="311"/>
    </row>
    <row r="6" spans="1:15" ht="16.2" customHeight="1" x14ac:dyDescent="0.45">
      <c r="A6" s="436" t="s">
        <v>186</v>
      </c>
      <c r="B6" s="438" t="s">
        <v>187</v>
      </c>
      <c r="C6" s="454"/>
      <c r="D6" s="459">
        <f>(COUNTA(競泳個人男子!G17:G46)+COUNTA(競泳個人男子!J17:J46)+COUNTA(競泳個人女子!G17:G46)+COUNTA(競泳個人女子!J17:J46))*1000</f>
        <v>0</v>
      </c>
      <c r="E6" s="448"/>
      <c r="F6" s="435" t="s">
        <v>191</v>
      </c>
      <c r="G6" s="406"/>
      <c r="H6" s="312"/>
      <c r="I6" s="312"/>
      <c r="J6" s="312"/>
      <c r="K6" s="312"/>
      <c r="L6" s="311"/>
      <c r="M6" s="311"/>
      <c r="N6" s="311"/>
      <c r="O6" s="311"/>
    </row>
    <row r="7" spans="1:15" ht="16.2" customHeight="1" thickBot="1" x14ac:dyDescent="0.5">
      <c r="A7" s="437"/>
      <c r="B7" s="439" t="s">
        <v>188</v>
      </c>
      <c r="C7" s="455"/>
      <c r="D7" s="460">
        <f>COUNTA(リレー!D6:D17)*1000</f>
        <v>0</v>
      </c>
      <c r="E7" s="449"/>
      <c r="F7" s="440" t="s">
        <v>191</v>
      </c>
      <c r="G7" s="441"/>
      <c r="H7" s="312"/>
      <c r="I7" s="312"/>
      <c r="J7" s="312"/>
      <c r="K7" s="312"/>
      <c r="L7" s="311"/>
      <c r="M7" s="311"/>
      <c r="N7" s="311"/>
      <c r="O7" s="311"/>
    </row>
    <row r="8" spans="1:15" ht="16.2" customHeight="1" thickBot="1" x14ac:dyDescent="0.5">
      <c r="A8" s="437"/>
      <c r="B8" s="443" t="s">
        <v>189</v>
      </c>
      <c r="C8" s="456"/>
      <c r="D8" s="453">
        <f>F48*500</f>
        <v>0</v>
      </c>
      <c r="E8" s="450"/>
      <c r="F8" s="444" t="s">
        <v>191</v>
      </c>
      <c r="G8" s="445"/>
      <c r="H8" s="312"/>
      <c r="I8" s="312"/>
      <c r="J8" s="312"/>
      <c r="K8" s="312"/>
      <c r="L8" s="311"/>
      <c r="M8" s="311"/>
      <c r="N8" s="311"/>
      <c r="O8" s="311"/>
    </row>
    <row r="9" spans="1:15" ht="16.2" customHeight="1" thickBot="1" x14ac:dyDescent="0.5">
      <c r="A9" s="437"/>
      <c r="B9" s="446" t="s">
        <v>173</v>
      </c>
      <c r="C9" s="457"/>
      <c r="D9" s="453">
        <f>SUM(F27:F32)*1000</f>
        <v>0</v>
      </c>
      <c r="E9" s="451"/>
      <c r="F9" s="405" t="s">
        <v>191</v>
      </c>
      <c r="G9" s="447"/>
      <c r="H9" s="312"/>
      <c r="I9" s="323" t="s">
        <v>197</v>
      </c>
      <c r="J9" s="312"/>
      <c r="K9" s="312"/>
      <c r="L9" s="311"/>
      <c r="M9" s="311"/>
      <c r="N9" s="311"/>
      <c r="O9" s="311"/>
    </row>
    <row r="10" spans="1:15" ht="27.6" customHeight="1" thickBot="1" x14ac:dyDescent="0.5">
      <c r="A10" s="442"/>
      <c r="B10" s="452" t="s">
        <v>190</v>
      </c>
      <c r="C10" s="458"/>
      <c r="D10" s="461">
        <f>SUM(D6:D9)</f>
        <v>0</v>
      </c>
      <c r="E10" s="450"/>
      <c r="F10" s="444" t="s">
        <v>191</v>
      </c>
      <c r="G10" s="445"/>
      <c r="H10" s="312"/>
      <c r="I10" s="312"/>
      <c r="J10" s="312"/>
      <c r="K10" s="312"/>
      <c r="L10" s="311"/>
      <c r="M10" s="311"/>
      <c r="N10" s="311"/>
      <c r="O10" s="311"/>
    </row>
    <row r="11" spans="1:15" ht="16.2" customHeight="1" thickBot="1" x14ac:dyDescent="0.5">
      <c r="A11" s="322"/>
      <c r="B11" s="322"/>
      <c r="C11" s="322"/>
      <c r="D11" s="321"/>
      <c r="E11" s="321"/>
      <c r="F11" s="321"/>
      <c r="G11" s="321"/>
      <c r="H11" s="312"/>
      <c r="I11" s="312"/>
      <c r="J11" s="312"/>
      <c r="K11" s="312"/>
      <c r="L11" s="311"/>
      <c r="M11" s="311"/>
      <c r="N11" s="311"/>
      <c r="O11" s="311"/>
    </row>
    <row r="12" spans="1:15" ht="20.399999999999999" customHeight="1" thickBot="1" x14ac:dyDescent="0.5">
      <c r="A12" s="395"/>
      <c r="B12" s="396"/>
      <c r="C12" s="397" t="s">
        <v>97</v>
      </c>
      <c r="D12" s="398"/>
      <c r="E12" s="399"/>
      <c r="F12" s="416" t="s">
        <v>122</v>
      </c>
      <c r="G12" s="400"/>
      <c r="H12" s="312"/>
      <c r="M12" s="314"/>
      <c r="N12" s="314"/>
      <c r="O12" s="314"/>
    </row>
    <row r="13" spans="1:15" ht="20.399999999999999" customHeight="1" x14ac:dyDescent="0.45">
      <c r="A13" s="401" t="s">
        <v>169</v>
      </c>
      <c r="B13" s="342" t="s">
        <v>111</v>
      </c>
      <c r="C13" s="393" t="str">
        <f>IF(水球!$C$8="","",水球!$C$8)</f>
        <v/>
      </c>
      <c r="D13" s="391"/>
      <c r="E13" s="47"/>
      <c r="F13" s="252">
        <f>IF(C13="",1,IF(C14="",1,IF(C13=C14,1,2)))</f>
        <v>1</v>
      </c>
      <c r="G13" s="269" t="s">
        <v>99</v>
      </c>
      <c r="I13" s="345" t="s">
        <v>126</v>
      </c>
    </row>
    <row r="14" spans="1:15" ht="20.399999999999999" customHeight="1" thickBot="1" x14ac:dyDescent="0.5">
      <c r="A14" s="402"/>
      <c r="B14" s="343" t="s">
        <v>112</v>
      </c>
      <c r="C14" s="394" t="str">
        <f>IF(水球!$N$8="","",水球!$N$8)</f>
        <v/>
      </c>
      <c r="D14" s="392"/>
      <c r="E14" s="58"/>
      <c r="F14" s="254"/>
      <c r="G14" s="258"/>
    </row>
    <row r="15" spans="1:15" ht="20.399999999999999" customHeight="1" x14ac:dyDescent="0.45">
      <c r="A15" s="401" t="s">
        <v>170</v>
      </c>
      <c r="B15" s="342" t="s">
        <v>111</v>
      </c>
      <c r="C15" s="393" t="str">
        <f>IF(競泳個人男子!$I$60="","",競泳個人男子!$I$60)</f>
        <v/>
      </c>
      <c r="D15" s="391"/>
      <c r="E15" s="414"/>
      <c r="F15" s="252">
        <f>IF(C15="",1,IF(C16="",1,IF(C15=C16,1,2)))</f>
        <v>1</v>
      </c>
      <c r="G15" s="269" t="s">
        <v>99</v>
      </c>
      <c r="M15" s="314"/>
      <c r="N15" s="314"/>
    </row>
    <row r="16" spans="1:15" ht="20.399999999999999" customHeight="1" thickBot="1" x14ac:dyDescent="0.5">
      <c r="A16" s="402"/>
      <c r="B16" s="343" t="s">
        <v>112</v>
      </c>
      <c r="C16" s="394" t="str">
        <f>IF(競泳個人女子!$I$60="","",競泳個人女子!$I$60)</f>
        <v/>
      </c>
      <c r="D16" s="392"/>
      <c r="E16" s="415"/>
      <c r="F16" s="254"/>
      <c r="G16" s="258"/>
    </row>
    <row r="17" spans="1:9" ht="20.399999999999999" customHeight="1" thickBot="1" x14ac:dyDescent="0.5">
      <c r="B17" s="219"/>
      <c r="C17" s="219"/>
      <c r="D17" s="219"/>
    </row>
    <row r="18" spans="1:9" ht="20.399999999999999" customHeight="1" x14ac:dyDescent="0.45">
      <c r="A18" s="389" t="s">
        <v>172</v>
      </c>
      <c r="B18" s="383"/>
      <c r="C18" s="378"/>
      <c r="D18" s="378"/>
      <c r="E18" s="417"/>
      <c r="F18" s="252">
        <f>COUNTA(B18:D19)</f>
        <v>0</v>
      </c>
      <c r="G18" s="269" t="s">
        <v>99</v>
      </c>
      <c r="I18" s="345" t="s">
        <v>124</v>
      </c>
    </row>
    <row r="19" spans="1:9" ht="20.399999999999999" customHeight="1" thickBot="1" x14ac:dyDescent="0.5">
      <c r="A19" s="390"/>
      <c r="B19" s="379"/>
      <c r="C19" s="379"/>
      <c r="D19" s="377"/>
      <c r="E19" s="58"/>
      <c r="F19" s="254"/>
      <c r="G19" s="258"/>
    </row>
    <row r="20" spans="1:9" ht="20.399999999999999" customHeight="1" thickBot="1" x14ac:dyDescent="0.5"/>
    <row r="21" spans="1:9" ht="20.399999999999999" customHeight="1" thickBot="1" x14ac:dyDescent="0.5">
      <c r="A21" s="388" t="s">
        <v>171</v>
      </c>
      <c r="B21" s="387"/>
      <c r="C21" s="385"/>
      <c r="D21" s="385"/>
      <c r="E21" s="418"/>
      <c r="F21" s="419">
        <f>IF(C15=B21,0,1)</f>
        <v>0</v>
      </c>
      <c r="G21" s="386" t="s">
        <v>99</v>
      </c>
      <c r="I21" s="345" t="s">
        <v>123</v>
      </c>
    </row>
    <row r="22" spans="1:9" ht="20.399999999999999" customHeight="1" thickBot="1" x14ac:dyDescent="0.5">
      <c r="A22" s="316"/>
    </row>
    <row r="23" spans="1:9" ht="20.399999999999999" customHeight="1" x14ac:dyDescent="0.45">
      <c r="A23" s="291" t="s">
        <v>175</v>
      </c>
      <c r="B23" s="383"/>
      <c r="C23" s="378"/>
      <c r="D23" s="378"/>
      <c r="E23" s="414"/>
      <c r="F23" s="252">
        <f>COUNTA(B23:D24)</f>
        <v>0</v>
      </c>
      <c r="G23" s="269" t="s">
        <v>99</v>
      </c>
      <c r="I23" s="345" t="s">
        <v>182</v>
      </c>
    </row>
    <row r="24" spans="1:9" ht="20.399999999999999" customHeight="1" thickBot="1" x14ac:dyDescent="0.5">
      <c r="A24" s="292"/>
      <c r="B24" s="377"/>
      <c r="C24" s="382"/>
      <c r="D24" s="382"/>
      <c r="E24" s="415"/>
      <c r="F24" s="254"/>
      <c r="G24" s="258"/>
      <c r="I24" s="345" t="s">
        <v>100</v>
      </c>
    </row>
    <row r="25" spans="1:9" ht="20.399999999999999" customHeight="1" thickBot="1" x14ac:dyDescent="0.5">
      <c r="A25" s="384" t="s">
        <v>178</v>
      </c>
      <c r="B25" s="380"/>
      <c r="C25" s="380"/>
      <c r="D25" s="381"/>
      <c r="E25" s="58"/>
      <c r="F25" s="221">
        <f>COUNTA(B25)</f>
        <v>0</v>
      </c>
      <c r="G25" s="222" t="s">
        <v>179</v>
      </c>
    </row>
    <row r="26" spans="1:9" ht="20.399999999999999" customHeight="1" thickBot="1" x14ac:dyDescent="0.5"/>
    <row r="27" spans="1:9" ht="20.399999999999999" customHeight="1" x14ac:dyDescent="0.45">
      <c r="A27" s="371" t="s">
        <v>176</v>
      </c>
      <c r="B27" s="366" t="s">
        <v>111</v>
      </c>
      <c r="C27" s="411"/>
      <c r="D27" s="220" t="s">
        <v>115</v>
      </c>
      <c r="E27" s="47"/>
      <c r="F27" s="223">
        <f>COUNTIF(水球!$D$12:$D$26,3)</f>
        <v>0</v>
      </c>
      <c r="G27" s="224" t="s">
        <v>99</v>
      </c>
      <c r="H27" s="317"/>
      <c r="I27" t="s">
        <v>126</v>
      </c>
    </row>
    <row r="28" spans="1:9" ht="20.399999999999999" customHeight="1" x14ac:dyDescent="0.45">
      <c r="A28" s="365"/>
      <c r="B28" s="367"/>
      <c r="C28" s="412"/>
      <c r="D28" s="315" t="s">
        <v>93</v>
      </c>
      <c r="E28" s="73"/>
      <c r="F28" s="420">
        <f>COUNTIF(水球!$D$12:$D$26,2)</f>
        <v>0</v>
      </c>
      <c r="G28" s="325" t="s">
        <v>99</v>
      </c>
      <c r="H28" s="317"/>
    </row>
    <row r="29" spans="1:9" ht="20.399999999999999" customHeight="1" thickBot="1" x14ac:dyDescent="0.5">
      <c r="A29" s="365"/>
      <c r="B29" s="368"/>
      <c r="C29" s="413"/>
      <c r="D29" s="410" t="s">
        <v>92</v>
      </c>
      <c r="E29" s="58"/>
      <c r="F29" s="421">
        <f>COUNTIF(水球!$D$12:$D$26,1)</f>
        <v>0</v>
      </c>
      <c r="G29" s="326" t="s">
        <v>99</v>
      </c>
      <c r="H29" s="317"/>
    </row>
    <row r="30" spans="1:9" ht="20.399999999999999" customHeight="1" x14ac:dyDescent="0.45">
      <c r="A30" s="365"/>
      <c r="B30" s="370" t="s">
        <v>112</v>
      </c>
      <c r="C30" s="411"/>
      <c r="D30" s="220" t="s">
        <v>115</v>
      </c>
      <c r="E30" s="47"/>
      <c r="F30" s="223">
        <f>COUNTIF(水球!$O$12:$O$26,3)</f>
        <v>0</v>
      </c>
      <c r="G30" s="224" t="s">
        <v>99</v>
      </c>
      <c r="H30" s="317"/>
    </row>
    <row r="31" spans="1:9" ht="20.399999999999999" customHeight="1" x14ac:dyDescent="0.45">
      <c r="A31" s="365"/>
      <c r="B31" s="367"/>
      <c r="C31" s="412"/>
      <c r="D31" s="315" t="s">
        <v>93</v>
      </c>
      <c r="E31" s="73"/>
      <c r="F31" s="420">
        <f>COUNTIF(水球!$O$12:$O$26,2)</f>
        <v>0</v>
      </c>
      <c r="G31" s="325" t="s">
        <v>99</v>
      </c>
      <c r="H31" s="317"/>
    </row>
    <row r="32" spans="1:9" ht="20.399999999999999" customHeight="1" thickBot="1" x14ac:dyDescent="0.5">
      <c r="A32" s="369"/>
      <c r="B32" s="368"/>
      <c r="C32" s="413"/>
      <c r="D32" s="410" t="s">
        <v>92</v>
      </c>
      <c r="E32" s="58"/>
      <c r="F32" s="421">
        <f>COUNTIF(水球!$O$12:$O$26,1)</f>
        <v>0</v>
      </c>
      <c r="G32" s="326" t="s">
        <v>99</v>
      </c>
      <c r="H32" s="317"/>
    </row>
    <row r="33" spans="1:9" ht="20.399999999999999" customHeight="1" x14ac:dyDescent="0.45">
      <c r="A33" s="371" t="s">
        <v>177</v>
      </c>
      <c r="B33" s="366" t="s">
        <v>111</v>
      </c>
      <c r="C33" s="411"/>
      <c r="D33" s="220" t="s">
        <v>93</v>
      </c>
      <c r="E33" s="414"/>
      <c r="F33" s="223">
        <f>COUNTIF(競泳個人男子!$F$17:$F$54,2)</f>
        <v>0</v>
      </c>
      <c r="G33" s="224" t="s">
        <v>99</v>
      </c>
    </row>
    <row r="34" spans="1:9" ht="20.399999999999999" customHeight="1" thickBot="1" x14ac:dyDescent="0.5">
      <c r="A34" s="365"/>
      <c r="B34" s="368"/>
      <c r="C34" s="413"/>
      <c r="D34" s="410" t="s">
        <v>92</v>
      </c>
      <c r="E34" s="415"/>
      <c r="F34" s="421">
        <f>COUNTIF(競泳個人男子!$F$17:$F$54,1)</f>
        <v>0</v>
      </c>
      <c r="G34" s="326" t="s">
        <v>99</v>
      </c>
    </row>
    <row r="35" spans="1:9" ht="20.399999999999999" customHeight="1" x14ac:dyDescent="0.45">
      <c r="A35" s="365"/>
      <c r="B35" s="370" t="s">
        <v>112</v>
      </c>
      <c r="C35" s="411"/>
      <c r="D35" s="220" t="s">
        <v>93</v>
      </c>
      <c r="E35" s="414"/>
      <c r="F35" s="223">
        <f>COUNTIF(競泳個人女子!$F$17:$F$60,2)</f>
        <v>0</v>
      </c>
      <c r="G35" s="224" t="s">
        <v>99</v>
      </c>
      <c r="H35" s="317"/>
    </row>
    <row r="36" spans="1:9" ht="20.399999999999999" customHeight="1" thickBot="1" x14ac:dyDescent="0.5">
      <c r="A36" s="369"/>
      <c r="B36" s="368"/>
      <c r="C36" s="413"/>
      <c r="D36" s="410" t="s">
        <v>92</v>
      </c>
      <c r="E36" s="415"/>
      <c r="F36" s="421">
        <f>COUNTIF(競泳個人女子!$F$17:$F$60,1)</f>
        <v>0</v>
      </c>
      <c r="G36" s="326" t="s">
        <v>99</v>
      </c>
      <c r="H36" s="317"/>
    </row>
    <row r="37" spans="1:9" ht="20.399999999999999" customHeight="1" thickBot="1" x14ac:dyDescent="0.5">
      <c r="A37" s="70"/>
      <c r="B37" s="320"/>
      <c r="C37" s="320"/>
      <c r="D37" s="70"/>
      <c r="E37" s="73"/>
      <c r="F37" s="70"/>
      <c r="G37" s="70"/>
      <c r="H37" s="317"/>
    </row>
    <row r="38" spans="1:9" ht="20.399999999999999" customHeight="1" thickBot="1" x14ac:dyDescent="0.5">
      <c r="A38" s="408" t="s">
        <v>103</v>
      </c>
      <c r="B38" s="409" t="s">
        <v>173</v>
      </c>
      <c r="C38" s="404"/>
      <c r="D38" s="387"/>
      <c r="E38" s="418"/>
      <c r="F38" s="422">
        <f>COUNTA(C38)</f>
        <v>0</v>
      </c>
      <c r="G38" s="386" t="s">
        <v>99</v>
      </c>
      <c r="I38" t="s">
        <v>104</v>
      </c>
    </row>
    <row r="39" spans="1:9" ht="20.399999999999999" customHeight="1" thickBot="1" x14ac:dyDescent="0.5">
      <c r="A39" s="376"/>
      <c r="B39" s="407" t="s">
        <v>174</v>
      </c>
      <c r="C39" s="344"/>
      <c r="D39" s="381"/>
      <c r="E39" s="58"/>
      <c r="F39" s="423">
        <f>COUNTA(C39)</f>
        <v>0</v>
      </c>
      <c r="G39" s="222" t="s">
        <v>99</v>
      </c>
    </row>
    <row r="40" spans="1:9" ht="20.399999999999999" customHeight="1" thickBot="1" x14ac:dyDescent="0.5"/>
    <row r="41" spans="1:9" ht="20.399999999999999" customHeight="1" x14ac:dyDescent="0.45">
      <c r="A41" s="374" t="s">
        <v>180</v>
      </c>
      <c r="B41" s="251" t="s">
        <v>105</v>
      </c>
      <c r="C41" s="251"/>
      <c r="D41" s="279"/>
      <c r="E41" s="414"/>
      <c r="F41" s="425"/>
      <c r="G41" s="224" t="s">
        <v>99</v>
      </c>
    </row>
    <row r="42" spans="1:9" ht="20.399999999999999" customHeight="1" x14ac:dyDescent="0.45">
      <c r="A42" s="375"/>
      <c r="B42" s="324" t="s">
        <v>106</v>
      </c>
      <c r="C42" s="324"/>
      <c r="D42" s="318"/>
      <c r="E42" s="424"/>
      <c r="F42" s="426"/>
      <c r="G42" s="325" t="s">
        <v>99</v>
      </c>
    </row>
    <row r="43" spans="1:9" ht="20.399999999999999" customHeight="1" thickBot="1" x14ac:dyDescent="0.5">
      <c r="A43" s="376"/>
      <c r="B43" s="372" t="s">
        <v>114</v>
      </c>
      <c r="C43" s="372"/>
      <c r="D43" s="373"/>
      <c r="E43" s="415"/>
      <c r="F43" s="421">
        <f>IF((F41+F42)&gt;3,3,F41+F42)</f>
        <v>0</v>
      </c>
      <c r="G43" s="326" t="s">
        <v>99</v>
      </c>
      <c r="I43" t="s">
        <v>107</v>
      </c>
    </row>
    <row r="44" spans="1:9" x14ac:dyDescent="0.45">
      <c r="A44" s="374" t="s">
        <v>181</v>
      </c>
      <c r="B44" s="251" t="s">
        <v>105</v>
      </c>
      <c r="C44" s="251"/>
      <c r="D44" s="279"/>
      <c r="E44" s="414"/>
      <c r="F44" s="425"/>
      <c r="G44" s="224" t="s">
        <v>99</v>
      </c>
    </row>
    <row r="45" spans="1:9" ht="22.2" customHeight="1" x14ac:dyDescent="0.45">
      <c r="A45" s="375"/>
      <c r="B45" s="324" t="s">
        <v>106</v>
      </c>
      <c r="C45" s="324"/>
      <c r="D45" s="318"/>
      <c r="E45" s="424"/>
      <c r="F45" s="426"/>
      <c r="G45" s="325" t="s">
        <v>99</v>
      </c>
    </row>
    <row r="46" spans="1:9" ht="18.600000000000001" thickBot="1" x14ac:dyDescent="0.5">
      <c r="A46" s="376"/>
      <c r="B46" s="372" t="s">
        <v>114</v>
      </c>
      <c r="C46" s="372"/>
      <c r="D46" s="373"/>
      <c r="E46" s="415"/>
      <c r="F46" s="421">
        <f>IF((F44+F45)&gt;3,3,F44+F45)</f>
        <v>0</v>
      </c>
      <c r="G46" s="326" t="s">
        <v>99</v>
      </c>
    </row>
    <row r="47" spans="1:9" ht="18.600000000000001" thickBot="1" x14ac:dyDescent="0.5"/>
    <row r="48" spans="1:9" ht="18.600000000000001" thickBot="1" x14ac:dyDescent="0.5">
      <c r="A48" s="427" t="s">
        <v>113</v>
      </c>
      <c r="B48" s="428"/>
      <c r="C48" s="428"/>
      <c r="D48" s="428"/>
      <c r="E48" s="418"/>
      <c r="F48" s="429"/>
      <c r="G48" s="386" t="s">
        <v>36</v>
      </c>
    </row>
  </sheetData>
  <mergeCells count="57">
    <mergeCell ref="F6:G6"/>
    <mergeCell ref="F7:G7"/>
    <mergeCell ref="F8:G8"/>
    <mergeCell ref="F9:G9"/>
    <mergeCell ref="F10:G10"/>
    <mergeCell ref="B7:C7"/>
    <mergeCell ref="B8:C8"/>
    <mergeCell ref="B9:C9"/>
    <mergeCell ref="A6:A10"/>
    <mergeCell ref="B10:C10"/>
    <mergeCell ref="A38:A39"/>
    <mergeCell ref="B25:D25"/>
    <mergeCell ref="C39:D39"/>
    <mergeCell ref="A44:A46"/>
    <mergeCell ref="B44:D44"/>
    <mergeCell ref="B45:D45"/>
    <mergeCell ref="B46:D46"/>
    <mergeCell ref="C38:D38"/>
    <mergeCell ref="G13:G14"/>
    <mergeCell ref="C13:D13"/>
    <mergeCell ref="C14:D14"/>
    <mergeCell ref="C15:D15"/>
    <mergeCell ref="A12:B12"/>
    <mergeCell ref="C12:D12"/>
    <mergeCell ref="B6:C6"/>
    <mergeCell ref="B27:C29"/>
    <mergeCell ref="B30:C32"/>
    <mergeCell ref="A13:A14"/>
    <mergeCell ref="F13:F14"/>
    <mergeCell ref="C16:D16"/>
    <mergeCell ref="A18:A19"/>
    <mergeCell ref="F18:F19"/>
    <mergeCell ref="B19:D19"/>
    <mergeCell ref="B4:G4"/>
    <mergeCell ref="A2:C2"/>
    <mergeCell ref="A48:D48"/>
    <mergeCell ref="A33:A36"/>
    <mergeCell ref="A27:A32"/>
    <mergeCell ref="F12:G12"/>
    <mergeCell ref="A41:A43"/>
    <mergeCell ref="B41:D41"/>
    <mergeCell ref="B42:D42"/>
    <mergeCell ref="B43:D43"/>
    <mergeCell ref="B33:C34"/>
    <mergeCell ref="B35:C36"/>
    <mergeCell ref="B18:D18"/>
    <mergeCell ref="B21:D21"/>
    <mergeCell ref="A23:A24"/>
    <mergeCell ref="B23:D23"/>
    <mergeCell ref="F23:F24"/>
    <mergeCell ref="G23:G24"/>
    <mergeCell ref="B24:D24"/>
    <mergeCell ref="G18:G19"/>
    <mergeCell ref="A1:G1"/>
    <mergeCell ref="A15:A16"/>
    <mergeCell ref="F15:F16"/>
    <mergeCell ref="G15:G16"/>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AD9B5-28DD-43A9-93C3-2131A931F182}">
  <dimension ref="A1:AM69"/>
  <sheetViews>
    <sheetView view="pageBreakPreview" topLeftCell="A2" zoomScale="126" zoomScaleNormal="100" zoomScaleSheetLayoutView="126" workbookViewId="0">
      <selection activeCell="I9" sqref="I9:N9"/>
    </sheetView>
  </sheetViews>
  <sheetFormatPr defaultColWidth="8.09765625" defaultRowHeight="18" x14ac:dyDescent="0.45"/>
  <cols>
    <col min="1" max="1" width="1.8984375" customWidth="1"/>
    <col min="2" max="2" width="3.69921875" customWidth="1"/>
    <col min="3" max="3" width="11.3984375" customWidth="1"/>
    <col min="4" max="4" width="13.296875" customWidth="1"/>
    <col min="5" max="5" width="6.5" customWidth="1"/>
    <col min="6" max="6" width="5" bestFit="1" customWidth="1"/>
    <col min="7" max="7" width="10.09765625" bestFit="1" customWidth="1"/>
    <col min="8" max="9" width="8.59765625" bestFit="1" customWidth="1"/>
    <col min="14" max="15" width="7.69921875" customWidth="1"/>
    <col min="16" max="16" width="2.09765625" customWidth="1"/>
    <col min="17" max="17" width="8.59765625" hidden="1" customWidth="1"/>
    <col min="18" max="18" width="1.8984375" hidden="1" customWidth="1"/>
    <col min="19" max="19" width="14" hidden="1" customWidth="1"/>
    <col min="20" max="20" width="3.59765625" bestFit="1" customWidth="1"/>
    <col min="21" max="21" width="12.3984375" style="74" bestFit="1" customWidth="1"/>
  </cols>
  <sheetData>
    <row r="1" spans="2:28" ht="13.5" customHeight="1" x14ac:dyDescent="0.45">
      <c r="B1" s="259" t="s">
        <v>116</v>
      </c>
      <c r="C1" s="259"/>
      <c r="D1" s="259"/>
      <c r="E1" s="259"/>
      <c r="F1" s="259"/>
      <c r="G1" s="259"/>
      <c r="H1" s="259"/>
      <c r="I1" s="259"/>
      <c r="J1" s="259"/>
      <c r="K1" s="259"/>
      <c r="L1" s="259"/>
      <c r="M1" s="259"/>
      <c r="N1" s="259"/>
      <c r="O1" s="40"/>
      <c r="P1" s="40"/>
      <c r="Q1" s="40"/>
    </row>
    <row r="2" spans="2:28" ht="13.5" customHeight="1" x14ac:dyDescent="0.45">
      <c r="B2" s="259"/>
      <c r="C2" s="259"/>
      <c r="D2" s="259"/>
      <c r="E2" s="259"/>
      <c r="F2" s="259"/>
      <c r="G2" s="259"/>
      <c r="H2" s="259"/>
      <c r="I2" s="259"/>
      <c r="J2" s="259"/>
      <c r="K2" s="259"/>
      <c r="L2" s="259"/>
      <c r="M2" s="259"/>
      <c r="N2" s="259"/>
      <c r="O2" s="40"/>
      <c r="P2" s="40"/>
      <c r="Q2" s="40"/>
    </row>
    <row r="3" spans="2:28" ht="13.5" customHeight="1" thickBot="1" x14ac:dyDescent="0.5">
      <c r="B3" s="1"/>
      <c r="C3" s="1"/>
      <c r="D3" s="1"/>
      <c r="E3" s="1"/>
      <c r="F3" s="1"/>
      <c r="G3" s="1"/>
      <c r="H3" s="1"/>
      <c r="I3" s="1"/>
      <c r="J3" s="1"/>
      <c r="K3" s="1"/>
      <c r="L3" s="1"/>
      <c r="M3" s="1"/>
      <c r="N3" s="1"/>
      <c r="O3" s="1"/>
      <c r="P3" s="1"/>
      <c r="Q3" s="1"/>
    </row>
    <row r="4" spans="2:28" ht="13.5" customHeight="1" thickBot="1" x14ac:dyDescent="0.5">
      <c r="B4" s="356"/>
      <c r="C4" s="356"/>
      <c r="E4" s="261" t="s">
        <v>0</v>
      </c>
      <c r="F4" s="262"/>
      <c r="G4" s="262"/>
      <c r="H4" s="262"/>
      <c r="I4" s="262"/>
      <c r="J4" s="263"/>
      <c r="L4" s="290" t="s">
        <v>63</v>
      </c>
      <c r="M4" s="290"/>
      <c r="N4" s="290"/>
      <c r="O4" s="95"/>
      <c r="P4" s="93"/>
      <c r="Q4" s="65"/>
      <c r="R4" s="2"/>
      <c r="S4" s="2"/>
    </row>
    <row r="5" spans="2:28" ht="18.600000000000001" thickBot="1" x14ac:dyDescent="0.5">
      <c r="B5" s="358"/>
      <c r="C5" s="358"/>
      <c r="E5" s="264"/>
      <c r="F5" s="265"/>
      <c r="G5" s="265"/>
      <c r="H5" s="265"/>
      <c r="I5" s="265"/>
      <c r="J5" s="266"/>
      <c r="L5" s="287" t="s">
        <v>1</v>
      </c>
      <c r="M5" s="288"/>
      <c r="N5" s="289"/>
      <c r="O5" s="66"/>
      <c r="P5" s="94"/>
      <c r="Q5" s="66"/>
    </row>
    <row r="6" spans="2:28" ht="8.25" customHeight="1" x14ac:dyDescent="0.45">
      <c r="B6" s="358"/>
      <c r="C6" s="358"/>
      <c r="AA6" s="3"/>
      <c r="AB6" s="3"/>
    </row>
    <row r="7" spans="2:28" ht="6" customHeight="1" thickBot="1" x14ac:dyDescent="0.5">
      <c r="W7" s="3"/>
      <c r="AA7" s="3"/>
      <c r="AB7" s="3"/>
    </row>
    <row r="8" spans="2:28" x14ac:dyDescent="0.45">
      <c r="B8" s="245" t="s">
        <v>162</v>
      </c>
      <c r="C8" s="246"/>
      <c r="D8" s="252" t="str">
        <f>IF(参加申込書!A2="","",参加申込書!A2&amp;"中学校")</f>
        <v/>
      </c>
      <c r="E8" s="355"/>
      <c r="F8" s="355"/>
      <c r="G8" s="269"/>
      <c r="H8" s="252" t="s">
        <v>2</v>
      </c>
      <c r="I8" s="296" t="s">
        <v>41</v>
      </c>
      <c r="J8" s="297"/>
      <c r="K8" s="297"/>
      <c r="L8" s="297"/>
      <c r="M8" s="297"/>
      <c r="N8" s="298"/>
      <c r="O8" s="67"/>
      <c r="Q8" s="67"/>
    </row>
    <row r="9" spans="2:28" ht="13.5" customHeight="1" x14ac:dyDescent="0.45">
      <c r="B9" s="247"/>
      <c r="C9" s="248"/>
      <c r="D9" s="253"/>
      <c r="E9" s="356"/>
      <c r="F9" s="356"/>
      <c r="G9" s="256"/>
      <c r="H9" s="253"/>
      <c r="I9" s="299"/>
      <c r="J9" s="300"/>
      <c r="K9" s="300"/>
      <c r="L9" s="300"/>
      <c r="M9" s="300"/>
      <c r="N9" s="301"/>
      <c r="O9" s="68"/>
      <c r="Q9" s="68"/>
    </row>
    <row r="10" spans="2:28" ht="14.25" customHeight="1" thickBot="1" x14ac:dyDescent="0.5">
      <c r="B10" s="249"/>
      <c r="C10" s="250"/>
      <c r="D10" s="254"/>
      <c r="E10" s="257"/>
      <c r="F10" s="257"/>
      <c r="G10" s="258"/>
      <c r="H10" s="254"/>
      <c r="I10" s="302"/>
      <c r="J10" s="303"/>
      <c r="K10" s="303"/>
      <c r="L10" s="303"/>
      <c r="M10" s="303"/>
      <c r="N10" s="304"/>
      <c r="O10" s="68"/>
      <c r="Q10" s="68"/>
    </row>
    <row r="11" spans="2:28" ht="14.25" customHeight="1" x14ac:dyDescent="0.45">
      <c r="B11" s="268" t="s">
        <v>165</v>
      </c>
      <c r="C11" s="269"/>
      <c r="D11" s="349" t="str">
        <f>IF(参加申込書!B4="","",参加申込書!B4)</f>
        <v/>
      </c>
      <c r="E11" s="350"/>
      <c r="F11" s="350"/>
      <c r="G11" s="351"/>
      <c r="H11" s="270" t="s">
        <v>3</v>
      </c>
      <c r="I11" s="272" t="s">
        <v>117</v>
      </c>
      <c r="J11" s="273"/>
      <c r="K11" s="273"/>
      <c r="L11" s="273"/>
      <c r="M11" s="273"/>
      <c r="N11" s="274"/>
      <c r="O11" s="69"/>
      <c r="Q11" s="69"/>
    </row>
    <row r="12" spans="2:28" ht="26.25" customHeight="1" thickBot="1" x14ac:dyDescent="0.5">
      <c r="B12" s="254"/>
      <c r="C12" s="258"/>
      <c r="D12" s="352"/>
      <c r="E12" s="353"/>
      <c r="F12" s="353"/>
      <c r="G12" s="354"/>
      <c r="H12" s="271"/>
      <c r="I12" s="254" t="str">
        <f>IF(参加申込書!B21="","",参加申込書!B21)</f>
        <v/>
      </c>
      <c r="J12" s="257"/>
      <c r="K12" s="257"/>
      <c r="L12" s="257"/>
      <c r="M12" s="257"/>
      <c r="N12" s="258"/>
      <c r="O12" s="70"/>
      <c r="Q12" s="70"/>
    </row>
    <row r="13" spans="2:28" ht="18.600000000000001" thickBot="1" x14ac:dyDescent="0.5">
      <c r="B13" s="276" t="s">
        <v>64</v>
      </c>
      <c r="C13" s="276"/>
      <c r="D13" s="276"/>
      <c r="E13" s="276"/>
      <c r="F13" s="276"/>
      <c r="G13" s="276"/>
      <c r="H13" s="276"/>
      <c r="I13" s="276"/>
      <c r="J13" s="276"/>
      <c r="K13" s="276"/>
      <c r="L13" s="276"/>
      <c r="M13" s="276"/>
      <c r="N13" s="276"/>
      <c r="O13" s="71"/>
      <c r="P13" s="71"/>
      <c r="Q13" s="71"/>
    </row>
    <row r="14" spans="2:28" x14ac:dyDescent="0.45">
      <c r="B14" s="260" t="s">
        <v>4</v>
      </c>
      <c r="C14" s="277" t="s">
        <v>5</v>
      </c>
      <c r="D14" s="277" t="s">
        <v>6</v>
      </c>
      <c r="E14" s="277" t="s">
        <v>7</v>
      </c>
      <c r="F14" s="277" t="s">
        <v>8</v>
      </c>
      <c r="G14" s="260" t="s">
        <v>9</v>
      </c>
      <c r="H14" s="277"/>
      <c r="I14" s="246"/>
      <c r="J14" s="279" t="s">
        <v>10</v>
      </c>
      <c r="K14" s="277"/>
      <c r="L14" s="280"/>
      <c r="M14" s="245" t="s">
        <v>53</v>
      </c>
      <c r="N14" s="294" t="s">
        <v>54</v>
      </c>
      <c r="O14" s="291" t="s">
        <v>58</v>
      </c>
    </row>
    <row r="15" spans="2:28" ht="18.600000000000001" thickBot="1" x14ac:dyDescent="0.5">
      <c r="B15" s="249"/>
      <c r="C15" s="278"/>
      <c r="D15" s="278"/>
      <c r="E15" s="278"/>
      <c r="F15" s="278"/>
      <c r="G15" s="5" t="s">
        <v>11</v>
      </c>
      <c r="H15" s="6" t="s">
        <v>12</v>
      </c>
      <c r="I15" s="7" t="s">
        <v>13</v>
      </c>
      <c r="J15" s="8" t="s">
        <v>11</v>
      </c>
      <c r="K15" s="6" t="s">
        <v>12</v>
      </c>
      <c r="L15" s="80" t="s">
        <v>13</v>
      </c>
      <c r="M15" s="249"/>
      <c r="N15" s="295"/>
      <c r="O15" s="292"/>
      <c r="T15" s="283"/>
      <c r="U15" s="283"/>
    </row>
    <row r="16" spans="2:28" ht="18.600000000000001" thickBot="1" x14ac:dyDescent="0.5">
      <c r="B16" s="75" t="s">
        <v>50</v>
      </c>
      <c r="C16" s="76" t="s">
        <v>51</v>
      </c>
      <c r="D16" s="76" t="s">
        <v>52</v>
      </c>
      <c r="E16" s="76" t="s">
        <v>101</v>
      </c>
      <c r="F16" s="76">
        <v>1</v>
      </c>
      <c r="G16" s="87" t="s">
        <v>15</v>
      </c>
      <c r="H16" s="78" t="s">
        <v>17</v>
      </c>
      <c r="I16" s="88" t="s">
        <v>95</v>
      </c>
      <c r="J16" s="79" t="s">
        <v>20</v>
      </c>
      <c r="K16" s="78" t="s">
        <v>27</v>
      </c>
      <c r="L16" s="151" t="s">
        <v>108</v>
      </c>
      <c r="M16" s="77">
        <v>1</v>
      </c>
      <c r="N16" s="81">
        <v>2</v>
      </c>
      <c r="O16" s="98" t="s">
        <v>59</v>
      </c>
      <c r="Q16" s="9" t="s">
        <v>14</v>
      </c>
      <c r="R16" s="10" t="s">
        <v>15</v>
      </c>
    </row>
    <row r="17" spans="2:19" x14ac:dyDescent="0.45">
      <c r="B17" s="11">
        <v>1</v>
      </c>
      <c r="C17" s="12"/>
      <c r="D17" s="12"/>
      <c r="E17" s="12" t="str">
        <f>IF(C17="","","男子")</f>
        <v/>
      </c>
      <c r="F17" s="12"/>
      <c r="G17" s="13"/>
      <c r="H17" s="14"/>
      <c r="I17" s="15"/>
      <c r="J17" s="16"/>
      <c r="K17" s="14"/>
      <c r="L17" s="82"/>
      <c r="M17" s="89"/>
      <c r="N17" s="82"/>
      <c r="O17" s="140" t="str">
        <f>IF(C17="","",IF(参加申込書!A2="","",参加申込書!A2&amp;"中"))</f>
        <v/>
      </c>
      <c r="Q17" t="s">
        <v>19</v>
      </c>
      <c r="R17" t="s">
        <v>20</v>
      </c>
      <c r="S17" s="10"/>
    </row>
    <row r="18" spans="2:19" x14ac:dyDescent="0.45">
      <c r="B18" s="18">
        <v>2</v>
      </c>
      <c r="C18" s="19"/>
      <c r="D18" s="19"/>
      <c r="E18" s="19" t="str">
        <f t="shared" ref="E18:E46" si="0">IF(C18="","","男子")</f>
        <v/>
      </c>
      <c r="F18" s="19"/>
      <c r="G18" s="13"/>
      <c r="H18" s="20"/>
      <c r="I18" s="21"/>
      <c r="J18" s="22"/>
      <c r="K18" s="20"/>
      <c r="L18" s="83"/>
      <c r="M18" s="89"/>
      <c r="N18" s="82"/>
      <c r="O18" s="141" t="str">
        <f>IF(C18="","",$O$17)</f>
        <v/>
      </c>
      <c r="Q18" t="s">
        <v>21</v>
      </c>
      <c r="R18" t="s">
        <v>23</v>
      </c>
      <c r="S18" s="10"/>
    </row>
    <row r="19" spans="2:19" x14ac:dyDescent="0.45">
      <c r="B19" s="18">
        <v>3</v>
      </c>
      <c r="C19" s="19"/>
      <c r="D19" s="19"/>
      <c r="E19" s="19" t="str">
        <f t="shared" si="0"/>
        <v/>
      </c>
      <c r="F19" s="19"/>
      <c r="G19" s="13"/>
      <c r="H19" s="20"/>
      <c r="I19" s="21"/>
      <c r="J19" s="22"/>
      <c r="K19" s="20"/>
      <c r="L19" s="83"/>
      <c r="M19" s="89"/>
      <c r="N19" s="82"/>
      <c r="O19" s="141" t="str">
        <f>IF(C19="","",$O$17)</f>
        <v/>
      </c>
      <c r="Q19" t="s">
        <v>22</v>
      </c>
      <c r="R19" t="s">
        <v>26</v>
      </c>
      <c r="S19" s="10"/>
    </row>
    <row r="20" spans="2:19" x14ac:dyDescent="0.45">
      <c r="B20" s="18">
        <v>4</v>
      </c>
      <c r="C20" s="19"/>
      <c r="D20" s="19"/>
      <c r="E20" s="19" t="str">
        <f t="shared" si="0"/>
        <v/>
      </c>
      <c r="F20" s="19"/>
      <c r="G20" s="13"/>
      <c r="H20" s="20"/>
      <c r="I20" s="21"/>
      <c r="J20" s="22"/>
      <c r="K20" s="20"/>
      <c r="L20" s="84"/>
      <c r="M20" s="89"/>
      <c r="N20" s="82"/>
      <c r="O20" s="141" t="str">
        <f>IF(C20="","",$O$17)</f>
        <v/>
      </c>
      <c r="Q20" t="s">
        <v>25</v>
      </c>
      <c r="R20" t="s">
        <v>18</v>
      </c>
      <c r="S20" s="10"/>
    </row>
    <row r="21" spans="2:19" ht="18.600000000000001" thickBot="1" x14ac:dyDescent="0.5">
      <c r="B21" s="24">
        <v>5</v>
      </c>
      <c r="C21" s="25"/>
      <c r="D21" s="25"/>
      <c r="E21" s="25" t="str">
        <f t="shared" si="0"/>
        <v/>
      </c>
      <c r="F21" s="25"/>
      <c r="G21" s="26"/>
      <c r="H21" s="27"/>
      <c r="I21" s="28"/>
      <c r="J21" s="29"/>
      <c r="K21" s="27"/>
      <c r="L21" s="85"/>
      <c r="M21" s="90"/>
      <c r="N21" s="96"/>
      <c r="O21" s="142" t="str">
        <f>IF(C21="","",$O$17)</f>
        <v/>
      </c>
      <c r="R21" t="s">
        <v>28</v>
      </c>
      <c r="S21" s="10"/>
    </row>
    <row r="22" spans="2:19" x14ac:dyDescent="0.45">
      <c r="B22" s="31">
        <v>6</v>
      </c>
      <c r="C22" s="32"/>
      <c r="D22" s="32"/>
      <c r="E22" s="32" t="str">
        <f t="shared" si="0"/>
        <v/>
      </c>
      <c r="F22" s="32"/>
      <c r="G22" s="13"/>
      <c r="H22" s="33"/>
      <c r="I22" s="34"/>
      <c r="J22" s="35"/>
      <c r="K22" s="33"/>
      <c r="L22" s="86"/>
      <c r="M22" s="91"/>
      <c r="N22" s="86"/>
      <c r="O22" s="140" t="str">
        <f>IF(C22="","",$O$17)</f>
        <v/>
      </c>
      <c r="Q22" t="s">
        <v>29</v>
      </c>
      <c r="R22" t="s">
        <v>32</v>
      </c>
      <c r="S22" s="10"/>
    </row>
    <row r="23" spans="2:19" x14ac:dyDescent="0.45">
      <c r="B23" s="18">
        <v>7</v>
      </c>
      <c r="C23" s="19"/>
      <c r="D23" s="19"/>
      <c r="E23" s="19" t="str">
        <f t="shared" si="0"/>
        <v/>
      </c>
      <c r="F23" s="19"/>
      <c r="G23" s="13"/>
      <c r="H23" s="20"/>
      <c r="I23" s="21"/>
      <c r="J23" s="22"/>
      <c r="K23" s="20"/>
      <c r="L23" s="83"/>
      <c r="M23" s="89"/>
      <c r="N23" s="82"/>
      <c r="O23" s="141" t="str">
        <f>IF(C23="","",$O$17)</f>
        <v/>
      </c>
      <c r="Q23" t="s">
        <v>30</v>
      </c>
      <c r="R23" t="s">
        <v>33</v>
      </c>
      <c r="S23" s="10"/>
    </row>
    <row r="24" spans="2:19" x14ac:dyDescent="0.45">
      <c r="B24" s="18">
        <v>8</v>
      </c>
      <c r="C24" s="19"/>
      <c r="D24" s="19"/>
      <c r="E24" s="19" t="str">
        <f t="shared" si="0"/>
        <v/>
      </c>
      <c r="F24" s="19"/>
      <c r="G24" s="13"/>
      <c r="H24" s="20"/>
      <c r="I24" s="21"/>
      <c r="J24" s="22"/>
      <c r="K24" s="20"/>
      <c r="L24" s="83"/>
      <c r="M24" s="89"/>
      <c r="N24" s="82"/>
      <c r="O24" s="141" t="str">
        <f>IF(C24="","",$O$17)</f>
        <v/>
      </c>
      <c r="Q24" t="s">
        <v>31</v>
      </c>
      <c r="R24" t="s">
        <v>35</v>
      </c>
      <c r="S24" s="10"/>
    </row>
    <row r="25" spans="2:19" x14ac:dyDescent="0.45">
      <c r="B25" s="18">
        <v>9</v>
      </c>
      <c r="C25" s="19"/>
      <c r="D25" s="19"/>
      <c r="E25" s="19" t="str">
        <f t="shared" si="0"/>
        <v/>
      </c>
      <c r="F25" s="19"/>
      <c r="G25" s="13"/>
      <c r="H25" s="20"/>
      <c r="I25" s="21"/>
      <c r="J25" s="22"/>
      <c r="K25" s="20"/>
      <c r="L25" s="83"/>
      <c r="M25" s="89"/>
      <c r="N25" s="82"/>
      <c r="O25" s="141" t="str">
        <f>IF(C25="","",$O$17)</f>
        <v/>
      </c>
      <c r="R25" t="s">
        <v>24</v>
      </c>
      <c r="S25" s="10"/>
    </row>
    <row r="26" spans="2:19" ht="18.600000000000001" thickBot="1" x14ac:dyDescent="0.5">
      <c r="B26" s="24">
        <v>10</v>
      </c>
      <c r="C26" s="25"/>
      <c r="D26" s="25"/>
      <c r="E26" s="25" t="str">
        <f t="shared" si="0"/>
        <v/>
      </c>
      <c r="F26" s="25"/>
      <c r="G26" s="26"/>
      <c r="H26" s="27"/>
      <c r="I26" s="30"/>
      <c r="J26" s="29"/>
      <c r="K26" s="27"/>
      <c r="L26" s="85"/>
      <c r="M26" s="92"/>
      <c r="N26" s="97"/>
      <c r="O26" s="142" t="str">
        <f>IF(C26="","",$O$17)</f>
        <v/>
      </c>
    </row>
    <row r="27" spans="2:19" x14ac:dyDescent="0.45">
      <c r="B27" s="31">
        <v>11</v>
      </c>
      <c r="C27" s="32"/>
      <c r="D27" s="32"/>
      <c r="E27" s="32" t="str">
        <f t="shared" si="0"/>
        <v/>
      </c>
      <c r="F27" s="32"/>
      <c r="G27" s="13"/>
      <c r="H27" s="33"/>
      <c r="I27" s="36"/>
      <c r="J27" s="35"/>
      <c r="K27" s="33"/>
      <c r="L27" s="86"/>
      <c r="M27" s="89"/>
      <c r="N27" s="82"/>
      <c r="O27" s="140" t="str">
        <f>IF(C27="","",$O$17)</f>
        <v/>
      </c>
      <c r="Q27" t="s">
        <v>16</v>
      </c>
    </row>
    <row r="28" spans="2:19" x14ac:dyDescent="0.45">
      <c r="B28" s="18">
        <v>12</v>
      </c>
      <c r="C28" s="19"/>
      <c r="D28" s="19"/>
      <c r="E28" s="19" t="str">
        <f t="shared" si="0"/>
        <v/>
      </c>
      <c r="F28" s="19"/>
      <c r="G28" s="13"/>
      <c r="H28" s="20"/>
      <c r="I28" s="23"/>
      <c r="J28" s="22"/>
      <c r="K28" s="20"/>
      <c r="L28" s="83"/>
      <c r="M28" s="89"/>
      <c r="N28" s="82"/>
      <c r="O28" s="141" t="str">
        <f>IF(C28="","",$O$17)</f>
        <v/>
      </c>
      <c r="Q28" t="s">
        <v>34</v>
      </c>
    </row>
    <row r="29" spans="2:19" x14ac:dyDescent="0.45">
      <c r="B29" s="18">
        <v>13</v>
      </c>
      <c r="C29" s="19"/>
      <c r="D29" s="19"/>
      <c r="E29" s="19" t="str">
        <f t="shared" si="0"/>
        <v/>
      </c>
      <c r="F29" s="19"/>
      <c r="G29" s="13"/>
      <c r="H29" s="20"/>
      <c r="I29" s="23"/>
      <c r="J29" s="22"/>
      <c r="K29" s="20"/>
      <c r="L29" s="83"/>
      <c r="M29" s="89"/>
      <c r="N29" s="82"/>
      <c r="O29" s="141" t="str">
        <f>IF(C29="","",$O$17)</f>
        <v/>
      </c>
    </row>
    <row r="30" spans="2:19" x14ac:dyDescent="0.45">
      <c r="B30" s="18">
        <v>14</v>
      </c>
      <c r="C30" s="19"/>
      <c r="D30" s="19"/>
      <c r="E30" s="19" t="str">
        <f t="shared" si="0"/>
        <v/>
      </c>
      <c r="F30" s="19"/>
      <c r="G30" s="13"/>
      <c r="H30" s="20"/>
      <c r="I30" s="23"/>
      <c r="J30" s="22"/>
      <c r="K30" s="20"/>
      <c r="L30" s="83"/>
      <c r="M30" s="89"/>
      <c r="N30" s="82"/>
      <c r="O30" s="141" t="str">
        <f>IF(C30="","",$O$17)</f>
        <v/>
      </c>
      <c r="Q30">
        <v>1</v>
      </c>
      <c r="R30">
        <v>1</v>
      </c>
    </row>
    <row r="31" spans="2:19" ht="18.600000000000001" thickBot="1" x14ac:dyDescent="0.5">
      <c r="B31" s="24">
        <v>15</v>
      </c>
      <c r="C31" s="25"/>
      <c r="D31" s="25"/>
      <c r="E31" s="25" t="str">
        <f t="shared" si="0"/>
        <v/>
      </c>
      <c r="F31" s="25"/>
      <c r="G31" s="26"/>
      <c r="H31" s="27"/>
      <c r="I31" s="30"/>
      <c r="J31" s="29"/>
      <c r="K31" s="27"/>
      <c r="L31" s="85"/>
      <c r="M31" s="90"/>
      <c r="N31" s="96"/>
      <c r="O31" s="142" t="str">
        <f>IF(C31="","",$O$17)</f>
        <v/>
      </c>
      <c r="Q31">
        <v>2</v>
      </c>
      <c r="R31">
        <v>2</v>
      </c>
    </row>
    <row r="32" spans="2:19" x14ac:dyDescent="0.45">
      <c r="B32" s="31">
        <v>16</v>
      </c>
      <c r="C32" s="32"/>
      <c r="D32" s="32"/>
      <c r="E32" s="32" t="str">
        <f t="shared" si="0"/>
        <v/>
      </c>
      <c r="F32" s="32"/>
      <c r="G32" s="13"/>
      <c r="H32" s="33"/>
      <c r="I32" s="36"/>
      <c r="J32" s="35"/>
      <c r="K32" s="33"/>
      <c r="L32" s="86"/>
      <c r="M32" s="91"/>
      <c r="N32" s="86"/>
      <c r="O32" s="140" t="str">
        <f>IF(C32="","",$O$17)</f>
        <v/>
      </c>
      <c r="R32" t="s">
        <v>56</v>
      </c>
    </row>
    <row r="33" spans="1:15" x14ac:dyDescent="0.45">
      <c r="B33" s="18">
        <v>17</v>
      </c>
      <c r="C33" s="19"/>
      <c r="D33" s="19"/>
      <c r="E33" s="19" t="str">
        <f t="shared" si="0"/>
        <v/>
      </c>
      <c r="F33" s="19"/>
      <c r="G33" s="13"/>
      <c r="H33" s="20"/>
      <c r="I33" s="23"/>
      <c r="J33" s="22"/>
      <c r="K33" s="20"/>
      <c r="L33" s="83"/>
      <c r="M33" s="89"/>
      <c r="N33" s="82"/>
      <c r="O33" s="141" t="str">
        <f>IF(C33="","",$O$17)</f>
        <v/>
      </c>
    </row>
    <row r="34" spans="1:15" x14ac:dyDescent="0.45">
      <c r="B34" s="18">
        <v>18</v>
      </c>
      <c r="C34" s="19"/>
      <c r="D34" s="19"/>
      <c r="E34" s="19" t="str">
        <f t="shared" si="0"/>
        <v/>
      </c>
      <c r="F34" s="19"/>
      <c r="G34" s="13"/>
      <c r="H34" s="20"/>
      <c r="I34" s="23"/>
      <c r="J34" s="22"/>
      <c r="K34" s="20"/>
      <c r="L34" s="83"/>
      <c r="M34" s="89"/>
      <c r="N34" s="82"/>
      <c r="O34" s="141" t="str">
        <f>IF(C34="","",$O$17)</f>
        <v/>
      </c>
    </row>
    <row r="35" spans="1:15" x14ac:dyDescent="0.45">
      <c r="B35" s="18">
        <v>19</v>
      </c>
      <c r="C35" s="19"/>
      <c r="D35" s="19"/>
      <c r="E35" s="19" t="str">
        <f t="shared" si="0"/>
        <v/>
      </c>
      <c r="F35" s="19"/>
      <c r="G35" s="13"/>
      <c r="H35" s="20"/>
      <c r="I35" s="23"/>
      <c r="J35" s="22"/>
      <c r="K35" s="20"/>
      <c r="L35" s="83"/>
      <c r="M35" s="89"/>
      <c r="N35" s="82"/>
      <c r="O35" s="141" t="str">
        <f>IF(C35="","",$O$17)</f>
        <v/>
      </c>
    </row>
    <row r="36" spans="1:15" ht="18.600000000000001" thickBot="1" x14ac:dyDescent="0.5">
      <c r="B36" s="37">
        <v>20</v>
      </c>
      <c r="C36" s="4"/>
      <c r="D36" s="4"/>
      <c r="E36" s="4" t="str">
        <f t="shared" si="0"/>
        <v/>
      </c>
      <c r="F36" s="4"/>
      <c r="G36" s="26"/>
      <c r="H36" s="6"/>
      <c r="I36" s="7"/>
      <c r="J36" s="8"/>
      <c r="K36" s="6"/>
      <c r="L36" s="80"/>
      <c r="M36" s="92"/>
      <c r="N36" s="97"/>
      <c r="O36" s="142" t="str">
        <f>IF(C36="","",$O$17)</f>
        <v/>
      </c>
    </row>
    <row r="37" spans="1:15" x14ac:dyDescent="0.45">
      <c r="B37" s="11">
        <v>21</v>
      </c>
      <c r="C37" s="12"/>
      <c r="D37" s="12"/>
      <c r="E37" s="12" t="str">
        <f t="shared" si="0"/>
        <v/>
      </c>
      <c r="F37" s="12"/>
      <c r="G37" s="13"/>
      <c r="H37" s="14"/>
      <c r="I37" s="17"/>
      <c r="J37" s="16"/>
      <c r="K37" s="14"/>
      <c r="L37" s="82"/>
      <c r="M37" s="89"/>
      <c r="N37" s="82"/>
      <c r="O37" s="140" t="str">
        <f>IF(C37="","",$O$17)</f>
        <v/>
      </c>
    </row>
    <row r="38" spans="1:15" x14ac:dyDescent="0.45">
      <c r="B38" s="18">
        <v>22</v>
      </c>
      <c r="C38" s="19"/>
      <c r="D38" s="19"/>
      <c r="E38" s="19" t="str">
        <f t="shared" si="0"/>
        <v/>
      </c>
      <c r="F38" s="19"/>
      <c r="G38" s="13"/>
      <c r="H38" s="20"/>
      <c r="I38" s="23"/>
      <c r="J38" s="22"/>
      <c r="K38" s="20"/>
      <c r="L38" s="83"/>
      <c r="M38" s="89"/>
      <c r="N38" s="82"/>
      <c r="O38" s="141" t="str">
        <f>IF(C38="","",$O$17)</f>
        <v/>
      </c>
    </row>
    <row r="39" spans="1:15" x14ac:dyDescent="0.45">
      <c r="B39" s="18">
        <v>23</v>
      </c>
      <c r="C39" s="19"/>
      <c r="D39" s="19"/>
      <c r="E39" s="19" t="str">
        <f t="shared" si="0"/>
        <v/>
      </c>
      <c r="F39" s="19"/>
      <c r="G39" s="13"/>
      <c r="H39" s="20"/>
      <c r="I39" s="23"/>
      <c r="J39" s="22"/>
      <c r="K39" s="20"/>
      <c r="L39" s="83"/>
      <c r="M39" s="89"/>
      <c r="N39" s="82"/>
      <c r="O39" s="141" t="str">
        <f>IF(C39="","",$O$17)</f>
        <v/>
      </c>
    </row>
    <row r="40" spans="1:15" x14ac:dyDescent="0.45">
      <c r="B40" s="18">
        <v>24</v>
      </c>
      <c r="C40" s="19"/>
      <c r="D40" s="19"/>
      <c r="E40" s="19" t="str">
        <f t="shared" si="0"/>
        <v/>
      </c>
      <c r="F40" s="19"/>
      <c r="G40" s="13"/>
      <c r="H40" s="20"/>
      <c r="I40" s="23"/>
      <c r="J40" s="22"/>
      <c r="K40" s="20"/>
      <c r="L40" s="83"/>
      <c r="M40" s="89"/>
      <c r="N40" s="82"/>
      <c r="O40" s="141" t="str">
        <f>IF(C40="","",$O$17)</f>
        <v/>
      </c>
    </row>
    <row r="41" spans="1:15" ht="18.600000000000001" thickBot="1" x14ac:dyDescent="0.5">
      <c r="B41" s="37">
        <v>25</v>
      </c>
      <c r="C41" s="4"/>
      <c r="D41" s="4"/>
      <c r="E41" s="4" t="str">
        <f t="shared" si="0"/>
        <v/>
      </c>
      <c r="F41" s="4"/>
      <c r="G41" s="26"/>
      <c r="H41" s="6"/>
      <c r="I41" s="7"/>
      <c r="J41" s="8"/>
      <c r="K41" s="6"/>
      <c r="L41" s="80"/>
      <c r="M41" s="90"/>
      <c r="N41" s="96"/>
      <c r="O41" s="142" t="str">
        <f>IF(C41="","",$O$17)</f>
        <v/>
      </c>
    </row>
    <row r="42" spans="1:15" x14ac:dyDescent="0.45">
      <c r="B42" s="11">
        <v>26</v>
      </c>
      <c r="C42" s="12"/>
      <c r="D42" s="12"/>
      <c r="E42" s="12" t="str">
        <f t="shared" si="0"/>
        <v/>
      </c>
      <c r="F42" s="12"/>
      <c r="G42" s="13"/>
      <c r="H42" s="14"/>
      <c r="I42" s="17"/>
      <c r="J42" s="16"/>
      <c r="K42" s="14"/>
      <c r="L42" s="82"/>
      <c r="M42" s="91"/>
      <c r="N42" s="86"/>
      <c r="O42" s="143" t="str">
        <f>IF(C42="","",$O$17)</f>
        <v/>
      </c>
    </row>
    <row r="43" spans="1:15" x14ac:dyDescent="0.45">
      <c r="B43" s="18">
        <v>27</v>
      </c>
      <c r="C43" s="19"/>
      <c r="D43" s="19"/>
      <c r="E43" s="19" t="str">
        <f t="shared" si="0"/>
        <v/>
      </c>
      <c r="F43" s="19"/>
      <c r="G43" s="13"/>
      <c r="H43" s="20"/>
      <c r="I43" s="23"/>
      <c r="J43" s="22"/>
      <c r="K43" s="20"/>
      <c r="L43" s="83"/>
      <c r="M43" s="89"/>
      <c r="N43" s="82"/>
      <c r="O43" s="141" t="str">
        <f>IF(C43="","",$O$17)</f>
        <v/>
      </c>
    </row>
    <row r="44" spans="1:15" x14ac:dyDescent="0.45">
      <c r="B44" s="18">
        <v>28</v>
      </c>
      <c r="C44" s="19"/>
      <c r="D44" s="19"/>
      <c r="E44" s="19" t="str">
        <f t="shared" si="0"/>
        <v/>
      </c>
      <c r="F44" s="19"/>
      <c r="G44" s="13"/>
      <c r="H44" s="20"/>
      <c r="I44" s="23"/>
      <c r="J44" s="22"/>
      <c r="K44" s="20"/>
      <c r="L44" s="83"/>
      <c r="M44" s="89"/>
      <c r="N44" s="82"/>
      <c r="O44" s="141" t="str">
        <f>IF(C44="","",$O$17)</f>
        <v/>
      </c>
    </row>
    <row r="45" spans="1:15" x14ac:dyDescent="0.45">
      <c r="B45" s="18">
        <v>29</v>
      </c>
      <c r="C45" s="19"/>
      <c r="D45" s="19"/>
      <c r="E45" s="19" t="str">
        <f t="shared" si="0"/>
        <v/>
      </c>
      <c r="F45" s="19"/>
      <c r="G45" s="13"/>
      <c r="H45" s="20"/>
      <c r="I45" s="23"/>
      <c r="J45" s="22"/>
      <c r="K45" s="20"/>
      <c r="L45" s="83"/>
      <c r="M45" s="89"/>
      <c r="N45" s="82"/>
      <c r="O45" s="141" t="str">
        <f>IF(C45="","",$O$17)</f>
        <v/>
      </c>
    </row>
    <row r="46" spans="1:15" ht="18.600000000000001" thickBot="1" x14ac:dyDescent="0.5">
      <c r="B46" s="37">
        <v>30</v>
      </c>
      <c r="C46" s="4"/>
      <c r="D46" s="4"/>
      <c r="E46" s="4" t="str">
        <f t="shared" si="0"/>
        <v/>
      </c>
      <c r="F46" s="4"/>
      <c r="G46" s="26"/>
      <c r="H46" s="6"/>
      <c r="I46" s="7"/>
      <c r="J46" s="8"/>
      <c r="K46" s="6"/>
      <c r="L46" s="80"/>
      <c r="M46" s="92"/>
      <c r="N46" s="97"/>
      <c r="O46" s="142" t="str">
        <f>IF(C46="","",$O$17)</f>
        <v/>
      </c>
    </row>
    <row r="48" spans="1:15" ht="35.4" customHeight="1" x14ac:dyDescent="0.45">
      <c r="A48" s="293" t="s">
        <v>60</v>
      </c>
      <c r="B48" s="293"/>
      <c r="C48" s="293"/>
      <c r="D48" s="293"/>
      <c r="E48" s="293"/>
      <c r="F48" s="293"/>
      <c r="G48" s="293"/>
      <c r="H48" s="293"/>
      <c r="I48" s="293"/>
      <c r="J48" s="293"/>
      <c r="K48" s="293"/>
      <c r="L48" s="293"/>
      <c r="M48" s="293"/>
      <c r="N48" s="293"/>
      <c r="O48" s="293"/>
    </row>
    <row r="49" spans="1:39" x14ac:dyDescent="0.45">
      <c r="A49" s="275" t="s">
        <v>118</v>
      </c>
      <c r="B49" s="275"/>
      <c r="C49" s="275"/>
      <c r="D49" s="275"/>
      <c r="E49" s="275"/>
      <c r="F49" s="275"/>
      <c r="G49" s="275"/>
      <c r="H49" s="275"/>
      <c r="I49" s="275"/>
      <c r="J49" s="275"/>
      <c r="K49" s="275"/>
      <c r="L49" s="275"/>
      <c r="M49" s="72"/>
      <c r="N49" s="72"/>
      <c r="O49" s="72"/>
    </row>
    <row r="50" spans="1:39" x14ac:dyDescent="0.45">
      <c r="A50" s="275"/>
      <c r="B50" s="275"/>
      <c r="C50" s="275"/>
      <c r="D50" s="275"/>
      <c r="E50" s="275"/>
      <c r="F50" s="275"/>
      <c r="G50" s="275"/>
      <c r="H50" s="275"/>
      <c r="I50" s="275"/>
      <c r="J50" s="275"/>
      <c r="K50" s="275"/>
      <c r="L50" s="275"/>
      <c r="M50" s="72"/>
      <c r="N50" s="72"/>
      <c r="O50" s="72"/>
    </row>
    <row r="51" spans="1:39" x14ac:dyDescent="0.45">
      <c r="A51" s="275" t="s">
        <v>119</v>
      </c>
      <c r="B51" s="275"/>
      <c r="C51" s="275"/>
      <c r="D51" s="275"/>
      <c r="E51" s="275"/>
      <c r="F51" s="275"/>
      <c r="G51" s="275"/>
      <c r="H51" s="275"/>
      <c r="I51" s="275"/>
      <c r="J51" s="275"/>
      <c r="K51" s="275"/>
      <c r="L51" s="275"/>
      <c r="M51" s="275"/>
      <c r="N51" s="275"/>
      <c r="O51" s="72"/>
    </row>
    <row r="53" spans="1:39" ht="19.8" x14ac:dyDescent="0.45">
      <c r="C53" s="283" t="s">
        <v>37</v>
      </c>
      <c r="D53" s="283"/>
      <c r="E53" s="283"/>
      <c r="F53" s="283"/>
      <c r="G53" s="283"/>
      <c r="H53" s="283"/>
      <c r="I53" s="283"/>
      <c r="J53" s="283"/>
      <c r="K53" s="283"/>
      <c r="L53" s="283"/>
      <c r="M53" s="283"/>
      <c r="N53" s="283"/>
      <c r="O53" s="74"/>
      <c r="R53" s="38"/>
      <c r="S53" s="38"/>
      <c r="T53" s="38"/>
    </row>
    <row r="54" spans="1:39" ht="19.8" x14ac:dyDescent="0.45">
      <c r="R54" s="38"/>
      <c r="S54" s="38"/>
      <c r="T54" s="38"/>
    </row>
    <row r="55" spans="1:39" x14ac:dyDescent="0.45">
      <c r="B55" s="255" t="s">
        <v>168</v>
      </c>
      <c r="C55" s="255"/>
      <c r="D55" s="255"/>
      <c r="E55" s="255"/>
      <c r="Y55" s="3"/>
      <c r="Z55" s="3"/>
    </row>
    <row r="56" spans="1:39" x14ac:dyDescent="0.45">
      <c r="P56" s="73"/>
      <c r="Q56" s="73"/>
      <c r="T56" s="3"/>
    </row>
    <row r="57" spans="1:39" ht="18" customHeight="1" x14ac:dyDescent="0.45">
      <c r="C57" s="281" t="s">
        <v>38</v>
      </c>
      <c r="D57" s="285" t="str">
        <f>IF(D8="","",D8)</f>
        <v/>
      </c>
      <c r="E57" s="285"/>
      <c r="F57" s="285"/>
      <c r="G57" s="285"/>
      <c r="H57" s="281" t="s">
        <v>39</v>
      </c>
      <c r="I57" s="285"/>
      <c r="J57" s="285"/>
      <c r="K57" s="285"/>
      <c r="L57" s="285"/>
      <c r="M57" s="255" t="s">
        <v>40</v>
      </c>
      <c r="N57" s="255"/>
      <c r="O57" s="3"/>
      <c r="Y57" s="3"/>
      <c r="Z57" s="3"/>
    </row>
    <row r="58" spans="1:39" ht="18" customHeight="1" x14ac:dyDescent="0.45">
      <c r="C58" s="282"/>
      <c r="D58" s="286"/>
      <c r="E58" s="286"/>
      <c r="F58" s="286"/>
      <c r="G58" s="286"/>
      <c r="H58" s="282"/>
      <c r="I58" s="286"/>
      <c r="J58" s="286"/>
      <c r="K58" s="286"/>
      <c r="L58" s="286"/>
      <c r="M58" s="284"/>
      <c r="N58" s="284"/>
      <c r="O58" s="70"/>
      <c r="P58" s="74"/>
      <c r="Q58" s="74"/>
    </row>
    <row r="59" spans="1:39" x14ac:dyDescent="0.45">
      <c r="Y59" s="3"/>
      <c r="Z59" s="3"/>
    </row>
    <row r="60" spans="1:39" ht="25.8" customHeight="1" x14ac:dyDescent="0.45">
      <c r="G60" s="363" t="s">
        <v>166</v>
      </c>
      <c r="H60" s="363"/>
      <c r="I60" s="284"/>
      <c r="J60" s="284"/>
      <c r="K60" s="284"/>
      <c r="L60" s="284"/>
      <c r="M60" s="284"/>
      <c r="N60" s="284"/>
      <c r="Y60" s="3"/>
      <c r="Z60" s="255"/>
      <c r="AA60" s="255"/>
      <c r="AB60" s="255"/>
      <c r="AC60" s="255"/>
      <c r="AD60" s="255"/>
    </row>
    <row r="61" spans="1:39" ht="21" x14ac:dyDescent="0.45">
      <c r="H61" s="360"/>
      <c r="I61" s="364" t="s">
        <v>167</v>
      </c>
      <c r="J61" s="364"/>
      <c r="K61" s="364"/>
      <c r="L61" s="364"/>
      <c r="M61" s="364"/>
      <c r="N61" s="364"/>
    </row>
    <row r="62" spans="1:39" ht="17.25" customHeight="1" x14ac:dyDescent="0.45">
      <c r="P62" s="3"/>
      <c r="Q62" s="3"/>
      <c r="AM62" s="39"/>
    </row>
    <row r="63" spans="1:39" ht="17.25" customHeight="1" x14ac:dyDescent="0.45">
      <c r="P63" s="70"/>
      <c r="Q63" s="70"/>
    </row>
    <row r="64" spans="1:39" ht="17.25" customHeight="1" x14ac:dyDescent="0.45"/>
    <row r="68" ht="13.5" customHeight="1" x14ac:dyDescent="0.45"/>
    <row r="69" ht="13.5" customHeight="1" x14ac:dyDescent="0.45"/>
  </sheetData>
  <protectedRanges>
    <protectedRange password="E8F7" sqref="D57:D58 I57" name="範囲1_1_1"/>
  </protectedRanges>
  <mergeCells count="44">
    <mergeCell ref="D11:G12"/>
    <mergeCell ref="T15:U15"/>
    <mergeCell ref="L5:N5"/>
    <mergeCell ref="L4:N4"/>
    <mergeCell ref="O14:O15"/>
    <mergeCell ref="A48:O48"/>
    <mergeCell ref="A51:N51"/>
    <mergeCell ref="M14:M15"/>
    <mergeCell ref="N14:N15"/>
    <mergeCell ref="I8:N8"/>
    <mergeCell ref="I9:N9"/>
    <mergeCell ref="I10:N10"/>
    <mergeCell ref="Z60:AD60"/>
    <mergeCell ref="C57:C58"/>
    <mergeCell ref="D57:G58"/>
    <mergeCell ref="H57:H58"/>
    <mergeCell ref="I57:L58"/>
    <mergeCell ref="M57:N58"/>
    <mergeCell ref="G60:H60"/>
    <mergeCell ref="I60:N60"/>
    <mergeCell ref="C53:N53"/>
    <mergeCell ref="B55:E55"/>
    <mergeCell ref="I61:N61"/>
    <mergeCell ref="A49:L49"/>
    <mergeCell ref="A50:L50"/>
    <mergeCell ref="B13:N13"/>
    <mergeCell ref="B14:B15"/>
    <mergeCell ref="C14:C15"/>
    <mergeCell ref="D14:D15"/>
    <mergeCell ref="E14:E15"/>
    <mergeCell ref="F14:F15"/>
    <mergeCell ref="G14:I14"/>
    <mergeCell ref="J14:L14"/>
    <mergeCell ref="B11:C12"/>
    <mergeCell ref="H11:H12"/>
    <mergeCell ref="I11:N11"/>
    <mergeCell ref="I12:N12"/>
    <mergeCell ref="B8:C10"/>
    <mergeCell ref="H8:H10"/>
    <mergeCell ref="B1:N2"/>
    <mergeCell ref="B4:C4"/>
    <mergeCell ref="E4:J5"/>
    <mergeCell ref="B5:C6"/>
    <mergeCell ref="D8:G10"/>
  </mergeCells>
  <phoneticPr fontId="3"/>
  <dataValidations count="5">
    <dataValidation type="list" allowBlank="1" showInputMessage="1" showErrorMessage="1" sqref="F16:F46" xr:uid="{B45AFE35-B5DD-4A42-8202-983D3A08F94F}">
      <formula1>$Q$30:$Q$32</formula1>
    </dataValidation>
    <dataValidation type="list" allowBlank="1" showInputMessage="1" showErrorMessage="1" sqref="H16:H46 K16:K46" xr:uid="{6306C4B3-6C9D-4A0B-96A1-ABE4D6C6AC59}">
      <formula1>$Q$22:$Q$25</formula1>
    </dataValidation>
    <dataValidation type="list" allowBlank="1" showInputMessage="1" showErrorMessage="1" sqref="G16:G46 J16:J46" xr:uid="{7518FD26-13D5-4887-9550-19E9633DB9CE}">
      <formula1>$R$16:$R$30</formula1>
    </dataValidation>
    <dataValidation type="list" allowBlank="1" showInputMessage="1" showErrorMessage="1" sqref="M17:N46" xr:uid="{5DABF9BE-A6B4-48EF-B7F3-4118011DA9FE}">
      <formula1>$R$30:$R$32</formula1>
    </dataValidation>
    <dataValidation imeMode="off" allowBlank="1" showInputMessage="1" showErrorMessage="1" prompt="50　　100　　200" sqref="G60" xr:uid="{2CE8DF4A-DAD7-4676-A197-35A4618A6223}"/>
  </dataValidations>
  <pageMargins left="0.7" right="0.7" top="0.75" bottom="0.75" header="0.3" footer="0.3"/>
  <pageSetup paperSize="9" scale="54" orientation="portrait" horizontalDpi="360" verticalDpi="360" r:id="rId1"/>
  <colBreaks count="1" manualBreakCount="1">
    <brk id="16"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39A4-383E-4935-B64D-794F13467658}">
  <dimension ref="A1:AM70"/>
  <sheetViews>
    <sheetView view="pageBreakPreview" topLeftCell="A52" zoomScale="126" zoomScaleNormal="100" zoomScaleSheetLayoutView="126" workbookViewId="0">
      <selection activeCell="I60" sqref="I60:N60"/>
    </sheetView>
  </sheetViews>
  <sheetFormatPr defaultColWidth="8.09765625" defaultRowHeight="18" x14ac:dyDescent="0.45"/>
  <cols>
    <col min="1" max="1" width="1.8984375" customWidth="1"/>
    <col min="2" max="2" width="3.69921875" customWidth="1"/>
    <col min="3" max="3" width="11.3984375" customWidth="1"/>
    <col min="4" max="4" width="13.296875" customWidth="1"/>
    <col min="5" max="5" width="6.5" customWidth="1"/>
    <col min="6" max="6" width="5" bestFit="1" customWidth="1"/>
    <col min="7" max="7" width="10.09765625" bestFit="1" customWidth="1"/>
    <col min="8" max="9" width="8.59765625" bestFit="1" customWidth="1"/>
    <col min="14" max="15" width="7.69921875" customWidth="1"/>
    <col min="16" max="16" width="2.09765625" customWidth="1"/>
    <col min="17" max="17" width="8.59765625" hidden="1" customWidth="1"/>
    <col min="18" max="18" width="1.8984375" hidden="1" customWidth="1"/>
    <col min="19" max="19" width="14" hidden="1" customWidth="1"/>
    <col min="20" max="20" width="3.59765625" bestFit="1" customWidth="1"/>
    <col min="21" max="21" width="12.3984375" style="74" bestFit="1" customWidth="1"/>
  </cols>
  <sheetData>
    <row r="1" spans="2:28" ht="13.5" customHeight="1" x14ac:dyDescent="0.45">
      <c r="B1" s="259" t="s">
        <v>120</v>
      </c>
      <c r="C1" s="259"/>
      <c r="D1" s="259"/>
      <c r="E1" s="259"/>
      <c r="F1" s="259"/>
      <c r="G1" s="259"/>
      <c r="H1" s="259"/>
      <c r="I1" s="259"/>
      <c r="J1" s="259"/>
      <c r="K1" s="259"/>
      <c r="L1" s="259"/>
      <c r="M1" s="259"/>
      <c r="N1" s="259"/>
      <c r="O1" s="40"/>
      <c r="P1" s="40"/>
      <c r="Q1" s="40"/>
    </row>
    <row r="2" spans="2:28" ht="13.5" customHeight="1" x14ac:dyDescent="0.45">
      <c r="B2" s="259"/>
      <c r="C2" s="259"/>
      <c r="D2" s="259"/>
      <c r="E2" s="259"/>
      <c r="F2" s="259"/>
      <c r="G2" s="259"/>
      <c r="H2" s="259"/>
      <c r="I2" s="259"/>
      <c r="J2" s="259"/>
      <c r="K2" s="259"/>
      <c r="L2" s="259"/>
      <c r="M2" s="259"/>
      <c r="N2" s="259"/>
      <c r="O2" s="40"/>
      <c r="P2" s="40"/>
      <c r="Q2" s="40"/>
    </row>
    <row r="3" spans="2:28" ht="13.5" customHeight="1" thickBot="1" x14ac:dyDescent="0.5">
      <c r="B3" s="1"/>
      <c r="C3" s="1"/>
      <c r="D3" s="1"/>
      <c r="E3" s="1"/>
      <c r="F3" s="1"/>
      <c r="G3" s="1"/>
      <c r="H3" s="1"/>
      <c r="I3" s="1"/>
      <c r="J3" s="1"/>
      <c r="K3" s="1"/>
      <c r="L3" s="1"/>
      <c r="M3" s="1"/>
      <c r="N3" s="1"/>
      <c r="O3" s="1"/>
      <c r="P3" s="1"/>
      <c r="Q3" s="1"/>
    </row>
    <row r="4" spans="2:28" ht="13.5" customHeight="1" thickBot="1" x14ac:dyDescent="0.5">
      <c r="B4" s="356"/>
      <c r="C4" s="356"/>
      <c r="E4" s="261" t="s">
        <v>0</v>
      </c>
      <c r="F4" s="262"/>
      <c r="G4" s="262"/>
      <c r="H4" s="262"/>
      <c r="I4" s="262"/>
      <c r="J4" s="263"/>
      <c r="L4" s="290" t="s">
        <v>65</v>
      </c>
      <c r="M4" s="290"/>
      <c r="N4" s="290"/>
      <c r="O4" s="95"/>
      <c r="P4" s="93"/>
      <c r="Q4" s="65"/>
      <c r="R4" s="2"/>
      <c r="S4" s="2"/>
    </row>
    <row r="5" spans="2:28" ht="18.600000000000001" thickBot="1" x14ac:dyDescent="0.5">
      <c r="B5" s="359"/>
      <c r="C5" s="359"/>
      <c r="E5" s="264"/>
      <c r="F5" s="265"/>
      <c r="G5" s="265"/>
      <c r="H5" s="265"/>
      <c r="I5" s="265"/>
      <c r="J5" s="266"/>
      <c r="L5" s="287" t="s">
        <v>1</v>
      </c>
      <c r="M5" s="288"/>
      <c r="N5" s="289"/>
      <c r="O5" s="66"/>
      <c r="P5" s="94"/>
      <c r="Q5" s="66"/>
    </row>
    <row r="6" spans="2:28" ht="8.25" customHeight="1" x14ac:dyDescent="0.45">
      <c r="B6" s="359"/>
      <c r="C6" s="359"/>
      <c r="AA6" s="3"/>
      <c r="AB6" s="3"/>
    </row>
    <row r="7" spans="2:28" ht="6" customHeight="1" thickBot="1" x14ac:dyDescent="0.5">
      <c r="W7" s="3"/>
      <c r="AA7" s="3"/>
      <c r="AB7" s="3"/>
    </row>
    <row r="8" spans="2:28" x14ac:dyDescent="0.45">
      <c r="B8" s="245" t="s">
        <v>162</v>
      </c>
      <c r="C8" s="246"/>
      <c r="D8" s="252" t="str">
        <f>IF(参加申込書!A2="","",参加申込書!A2&amp;"中学校")</f>
        <v/>
      </c>
      <c r="E8" s="355"/>
      <c r="F8" s="355"/>
      <c r="G8" s="269"/>
      <c r="H8" s="252" t="s">
        <v>2</v>
      </c>
      <c r="I8" s="296" t="s">
        <v>41</v>
      </c>
      <c r="J8" s="297"/>
      <c r="K8" s="297"/>
      <c r="L8" s="297"/>
      <c r="M8" s="297"/>
      <c r="N8" s="298"/>
      <c r="O8" s="67"/>
      <c r="Q8" s="67"/>
      <c r="U8" s="216"/>
    </row>
    <row r="9" spans="2:28" ht="13.5" customHeight="1" x14ac:dyDescent="0.45">
      <c r="B9" s="247"/>
      <c r="C9" s="248"/>
      <c r="D9" s="253"/>
      <c r="E9" s="356"/>
      <c r="F9" s="356"/>
      <c r="G9" s="256"/>
      <c r="H9" s="253"/>
      <c r="I9" s="299"/>
      <c r="J9" s="300"/>
      <c r="K9" s="300"/>
      <c r="L9" s="300"/>
      <c r="M9" s="300"/>
      <c r="N9" s="301"/>
      <c r="O9" s="218"/>
      <c r="Q9" s="218"/>
      <c r="U9" s="216"/>
    </row>
    <row r="10" spans="2:28" ht="14.25" customHeight="1" thickBot="1" x14ac:dyDescent="0.5">
      <c r="B10" s="249"/>
      <c r="C10" s="250"/>
      <c r="D10" s="254"/>
      <c r="E10" s="257"/>
      <c r="F10" s="257"/>
      <c r="G10" s="258"/>
      <c r="H10" s="254"/>
      <c r="I10" s="302"/>
      <c r="J10" s="303"/>
      <c r="K10" s="303"/>
      <c r="L10" s="303"/>
      <c r="M10" s="303"/>
      <c r="N10" s="304"/>
      <c r="O10" s="218"/>
      <c r="Q10" s="218"/>
      <c r="U10" s="216"/>
    </row>
    <row r="11" spans="2:28" ht="14.25" customHeight="1" x14ac:dyDescent="0.45">
      <c r="B11" s="268" t="s">
        <v>165</v>
      </c>
      <c r="C11" s="269"/>
      <c r="D11" s="349" t="str">
        <f>IF(参加申込書!B4="","",参加申込書!B4)</f>
        <v/>
      </c>
      <c r="E11" s="350"/>
      <c r="F11" s="350"/>
      <c r="G11" s="351"/>
      <c r="H11" s="270" t="s">
        <v>3</v>
      </c>
      <c r="I11" s="272" t="s">
        <v>117</v>
      </c>
      <c r="J11" s="273"/>
      <c r="K11" s="273"/>
      <c r="L11" s="273"/>
      <c r="M11" s="273"/>
      <c r="N11" s="274"/>
      <c r="O11" s="69"/>
      <c r="Q11" s="69"/>
      <c r="U11" s="216"/>
    </row>
    <row r="12" spans="2:28" ht="26.25" customHeight="1" thickBot="1" x14ac:dyDescent="0.5">
      <c r="B12" s="254"/>
      <c r="C12" s="258"/>
      <c r="D12" s="352"/>
      <c r="E12" s="353"/>
      <c r="F12" s="353"/>
      <c r="G12" s="354"/>
      <c r="H12" s="271"/>
      <c r="I12" s="254" t="str">
        <f>IF(参加申込書!B21="","",参加申込書!B21)</f>
        <v/>
      </c>
      <c r="J12" s="257"/>
      <c r="K12" s="257"/>
      <c r="L12" s="257"/>
      <c r="M12" s="257"/>
      <c r="N12" s="258"/>
      <c r="O12" s="70"/>
      <c r="Q12" s="70"/>
      <c r="U12" s="216"/>
    </row>
    <row r="13" spans="2:28" ht="18.600000000000001" thickBot="1" x14ac:dyDescent="0.5">
      <c r="B13" s="276" t="s">
        <v>64</v>
      </c>
      <c r="C13" s="276"/>
      <c r="D13" s="276"/>
      <c r="E13" s="276"/>
      <c r="F13" s="276"/>
      <c r="G13" s="276"/>
      <c r="H13" s="276"/>
      <c r="I13" s="276"/>
      <c r="J13" s="276"/>
      <c r="K13" s="276"/>
      <c r="L13" s="276"/>
      <c r="M13" s="276"/>
      <c r="N13" s="276"/>
      <c r="O13" s="71"/>
      <c r="P13" s="71"/>
      <c r="Q13" s="71"/>
    </row>
    <row r="14" spans="2:28" x14ac:dyDescent="0.45">
      <c r="B14" s="260" t="s">
        <v>4</v>
      </c>
      <c r="C14" s="277" t="s">
        <v>5</v>
      </c>
      <c r="D14" s="277" t="s">
        <v>6</v>
      </c>
      <c r="E14" s="277" t="s">
        <v>7</v>
      </c>
      <c r="F14" s="277" t="s">
        <v>8</v>
      </c>
      <c r="G14" s="260" t="s">
        <v>9</v>
      </c>
      <c r="H14" s="277"/>
      <c r="I14" s="246"/>
      <c r="J14" s="279" t="s">
        <v>10</v>
      </c>
      <c r="K14" s="277"/>
      <c r="L14" s="280"/>
      <c r="M14" s="245" t="s">
        <v>53</v>
      </c>
      <c r="N14" s="294" t="s">
        <v>54</v>
      </c>
      <c r="O14" s="291" t="s">
        <v>58</v>
      </c>
    </row>
    <row r="15" spans="2:28" ht="18.600000000000001" thickBot="1" x14ac:dyDescent="0.5">
      <c r="B15" s="249"/>
      <c r="C15" s="278"/>
      <c r="D15" s="278"/>
      <c r="E15" s="278"/>
      <c r="F15" s="278"/>
      <c r="G15" s="5" t="s">
        <v>11</v>
      </c>
      <c r="H15" s="6" t="s">
        <v>12</v>
      </c>
      <c r="I15" s="7" t="s">
        <v>13</v>
      </c>
      <c r="J15" s="8" t="s">
        <v>11</v>
      </c>
      <c r="K15" s="6" t="s">
        <v>12</v>
      </c>
      <c r="L15" s="80" t="s">
        <v>13</v>
      </c>
      <c r="M15" s="249"/>
      <c r="N15" s="295"/>
      <c r="O15" s="292"/>
      <c r="T15" s="283"/>
      <c r="U15" s="283"/>
    </row>
    <row r="16" spans="2:28" ht="18.600000000000001" thickBot="1" x14ac:dyDescent="0.5">
      <c r="B16" s="75" t="s">
        <v>50</v>
      </c>
      <c r="C16" s="99" t="s">
        <v>61</v>
      </c>
      <c r="D16" s="99" t="s">
        <v>62</v>
      </c>
      <c r="E16" s="99" t="s">
        <v>102</v>
      </c>
      <c r="F16" s="99">
        <v>2</v>
      </c>
      <c r="G16" s="130" t="s">
        <v>20</v>
      </c>
      <c r="H16" s="100" t="s">
        <v>17</v>
      </c>
      <c r="I16" s="101" t="s">
        <v>96</v>
      </c>
      <c r="J16" s="102" t="s">
        <v>20</v>
      </c>
      <c r="K16" s="100" t="s">
        <v>27</v>
      </c>
      <c r="L16" s="149" t="s">
        <v>110</v>
      </c>
      <c r="M16" s="130" t="s">
        <v>56</v>
      </c>
      <c r="N16" s="131">
        <v>2</v>
      </c>
      <c r="O16" s="132" t="s">
        <v>59</v>
      </c>
      <c r="Q16" s="9" t="s">
        <v>14</v>
      </c>
      <c r="R16" s="10" t="s">
        <v>15</v>
      </c>
    </row>
    <row r="17" spans="2:19" x14ac:dyDescent="0.45">
      <c r="B17" s="11">
        <v>1</v>
      </c>
      <c r="C17" s="103"/>
      <c r="D17" s="103"/>
      <c r="E17" s="431" t="str">
        <f>IF(C17="","","女子")</f>
        <v/>
      </c>
      <c r="F17" s="103"/>
      <c r="G17" s="104"/>
      <c r="H17" s="105"/>
      <c r="I17" s="106"/>
      <c r="J17" s="107"/>
      <c r="K17" s="105"/>
      <c r="L17" s="148"/>
      <c r="M17" s="133"/>
      <c r="N17" s="108"/>
      <c r="O17" s="144" t="str">
        <f>IF(C17="","",IF(参加申込書!A2="","",参加申込書!A2&amp;"中"))</f>
        <v/>
      </c>
      <c r="Q17" t="s">
        <v>19</v>
      </c>
      <c r="R17" t="s">
        <v>20</v>
      </c>
      <c r="S17" s="10"/>
    </row>
    <row r="18" spans="2:19" x14ac:dyDescent="0.45">
      <c r="B18" s="18">
        <v>2</v>
      </c>
      <c r="C18" s="109"/>
      <c r="D18" s="109"/>
      <c r="E18" s="109" t="str">
        <f t="shared" ref="E18:E46" si="0">IF(C18="","","女子")</f>
        <v/>
      </c>
      <c r="F18" s="109"/>
      <c r="G18" s="104"/>
      <c r="H18" s="110"/>
      <c r="I18" s="111"/>
      <c r="J18" s="112"/>
      <c r="K18" s="110"/>
      <c r="L18" s="113"/>
      <c r="M18" s="133"/>
      <c r="N18" s="108"/>
      <c r="O18" s="145" t="str">
        <f t="shared" ref="O18:O46" si="1">IF(C18="","",$O$17)</f>
        <v/>
      </c>
      <c r="Q18" t="s">
        <v>21</v>
      </c>
      <c r="R18" t="s">
        <v>23</v>
      </c>
      <c r="S18" s="10"/>
    </row>
    <row r="19" spans="2:19" x14ac:dyDescent="0.45">
      <c r="B19" s="18">
        <v>3</v>
      </c>
      <c r="C19" s="109"/>
      <c r="D19" s="109"/>
      <c r="E19" s="109" t="str">
        <f t="shared" si="0"/>
        <v/>
      </c>
      <c r="F19" s="109"/>
      <c r="G19" s="104"/>
      <c r="H19" s="110"/>
      <c r="I19" s="111"/>
      <c r="J19" s="112"/>
      <c r="K19" s="110"/>
      <c r="L19" s="113"/>
      <c r="M19" s="133"/>
      <c r="N19" s="108"/>
      <c r="O19" s="145" t="str">
        <f t="shared" si="1"/>
        <v/>
      </c>
      <c r="Q19" t="s">
        <v>22</v>
      </c>
      <c r="R19" t="s">
        <v>26</v>
      </c>
      <c r="S19" s="10"/>
    </row>
    <row r="20" spans="2:19" x14ac:dyDescent="0.45">
      <c r="B20" s="18">
        <v>4</v>
      </c>
      <c r="C20" s="109"/>
      <c r="D20" s="109"/>
      <c r="E20" s="109" t="str">
        <f t="shared" si="0"/>
        <v/>
      </c>
      <c r="F20" s="109"/>
      <c r="G20" s="104"/>
      <c r="H20" s="110"/>
      <c r="I20" s="111"/>
      <c r="J20" s="112"/>
      <c r="K20" s="110"/>
      <c r="L20" s="114"/>
      <c r="M20" s="133"/>
      <c r="N20" s="108"/>
      <c r="O20" s="145" t="str">
        <f t="shared" si="1"/>
        <v/>
      </c>
      <c r="Q20" t="s">
        <v>25</v>
      </c>
      <c r="R20" t="s">
        <v>18</v>
      </c>
      <c r="S20" s="10"/>
    </row>
    <row r="21" spans="2:19" ht="18.600000000000001" thickBot="1" x14ac:dyDescent="0.5">
      <c r="B21" s="24">
        <v>5</v>
      </c>
      <c r="C21" s="115"/>
      <c r="D21" s="115"/>
      <c r="E21" s="115" t="str">
        <f t="shared" si="0"/>
        <v/>
      </c>
      <c r="F21" s="115"/>
      <c r="G21" s="116"/>
      <c r="H21" s="117"/>
      <c r="I21" s="118"/>
      <c r="J21" s="119"/>
      <c r="K21" s="117"/>
      <c r="L21" s="120"/>
      <c r="M21" s="134"/>
      <c r="N21" s="135"/>
      <c r="O21" s="146" t="str">
        <f t="shared" si="1"/>
        <v/>
      </c>
      <c r="R21" t="s">
        <v>28</v>
      </c>
      <c r="S21" s="10"/>
    </row>
    <row r="22" spans="2:19" x14ac:dyDescent="0.45">
      <c r="B22" s="31">
        <v>6</v>
      </c>
      <c r="C22" s="121"/>
      <c r="D22" s="121"/>
      <c r="E22" s="121" t="str">
        <f t="shared" si="0"/>
        <v/>
      </c>
      <c r="F22" s="121"/>
      <c r="G22" s="104"/>
      <c r="H22" s="122"/>
      <c r="I22" s="123"/>
      <c r="J22" s="124"/>
      <c r="K22" s="122"/>
      <c r="L22" s="125"/>
      <c r="M22" s="136"/>
      <c r="N22" s="125"/>
      <c r="O22" s="144" t="str">
        <f t="shared" si="1"/>
        <v/>
      </c>
      <c r="Q22" t="s">
        <v>29</v>
      </c>
      <c r="R22" t="s">
        <v>32</v>
      </c>
      <c r="S22" s="10"/>
    </row>
    <row r="23" spans="2:19" x14ac:dyDescent="0.45">
      <c r="B23" s="18">
        <v>7</v>
      </c>
      <c r="C23" s="109"/>
      <c r="D23" s="109"/>
      <c r="E23" s="109" t="str">
        <f t="shared" si="0"/>
        <v/>
      </c>
      <c r="F23" s="109"/>
      <c r="G23" s="104"/>
      <c r="H23" s="110"/>
      <c r="I23" s="111"/>
      <c r="J23" s="112"/>
      <c r="K23" s="110"/>
      <c r="L23" s="113"/>
      <c r="M23" s="133"/>
      <c r="N23" s="108"/>
      <c r="O23" s="145" t="str">
        <f t="shared" si="1"/>
        <v/>
      </c>
      <c r="Q23" t="s">
        <v>30</v>
      </c>
      <c r="R23" t="s">
        <v>33</v>
      </c>
      <c r="S23" s="10"/>
    </row>
    <row r="24" spans="2:19" x14ac:dyDescent="0.45">
      <c r="B24" s="18">
        <v>8</v>
      </c>
      <c r="C24" s="109"/>
      <c r="D24" s="109"/>
      <c r="E24" s="109" t="str">
        <f t="shared" si="0"/>
        <v/>
      </c>
      <c r="F24" s="109"/>
      <c r="G24" s="104"/>
      <c r="H24" s="110"/>
      <c r="I24" s="111"/>
      <c r="J24" s="112"/>
      <c r="K24" s="110"/>
      <c r="L24" s="113"/>
      <c r="M24" s="133"/>
      <c r="N24" s="108"/>
      <c r="O24" s="145" t="str">
        <f t="shared" si="1"/>
        <v/>
      </c>
      <c r="Q24" t="s">
        <v>31</v>
      </c>
      <c r="R24" t="s">
        <v>35</v>
      </c>
      <c r="S24" s="10"/>
    </row>
    <row r="25" spans="2:19" x14ac:dyDescent="0.45">
      <c r="B25" s="18">
        <v>9</v>
      </c>
      <c r="C25" s="109"/>
      <c r="D25" s="109"/>
      <c r="E25" s="109" t="str">
        <f t="shared" si="0"/>
        <v/>
      </c>
      <c r="F25" s="109"/>
      <c r="G25" s="104"/>
      <c r="H25" s="110"/>
      <c r="I25" s="111"/>
      <c r="J25" s="112"/>
      <c r="K25" s="110"/>
      <c r="L25" s="113"/>
      <c r="M25" s="133"/>
      <c r="N25" s="108"/>
      <c r="O25" s="145" t="str">
        <f t="shared" si="1"/>
        <v/>
      </c>
      <c r="R25" t="s">
        <v>24</v>
      </c>
      <c r="S25" s="10"/>
    </row>
    <row r="26" spans="2:19" ht="18.600000000000001" thickBot="1" x14ac:dyDescent="0.5">
      <c r="B26" s="24">
        <v>10</v>
      </c>
      <c r="C26" s="115"/>
      <c r="D26" s="115"/>
      <c r="E26" s="115" t="str">
        <f t="shared" si="0"/>
        <v/>
      </c>
      <c r="F26" s="115"/>
      <c r="G26" s="116"/>
      <c r="H26" s="117"/>
      <c r="I26" s="118"/>
      <c r="J26" s="119"/>
      <c r="K26" s="117"/>
      <c r="L26" s="120"/>
      <c r="M26" s="137"/>
      <c r="N26" s="138"/>
      <c r="O26" s="146" t="str">
        <f t="shared" si="1"/>
        <v/>
      </c>
    </row>
    <row r="27" spans="2:19" x14ac:dyDescent="0.45">
      <c r="B27" s="31">
        <v>11</v>
      </c>
      <c r="C27" s="121"/>
      <c r="D27" s="121"/>
      <c r="E27" s="121" t="str">
        <f t="shared" si="0"/>
        <v/>
      </c>
      <c r="F27" s="121"/>
      <c r="G27" s="104"/>
      <c r="H27" s="122"/>
      <c r="I27" s="123"/>
      <c r="J27" s="124"/>
      <c r="K27" s="122"/>
      <c r="L27" s="125"/>
      <c r="M27" s="133"/>
      <c r="N27" s="108"/>
      <c r="O27" s="144" t="str">
        <f t="shared" si="1"/>
        <v/>
      </c>
      <c r="Q27" t="s">
        <v>16</v>
      </c>
    </row>
    <row r="28" spans="2:19" x14ac:dyDescent="0.45">
      <c r="B28" s="18">
        <v>12</v>
      </c>
      <c r="C28" s="109"/>
      <c r="D28" s="109"/>
      <c r="E28" s="109" t="str">
        <f t="shared" si="0"/>
        <v/>
      </c>
      <c r="F28" s="109"/>
      <c r="G28" s="104"/>
      <c r="H28" s="110"/>
      <c r="I28" s="111"/>
      <c r="J28" s="112"/>
      <c r="K28" s="110"/>
      <c r="L28" s="113"/>
      <c r="M28" s="133"/>
      <c r="N28" s="108"/>
      <c r="O28" s="145" t="str">
        <f t="shared" si="1"/>
        <v/>
      </c>
      <c r="Q28" t="s">
        <v>34</v>
      </c>
    </row>
    <row r="29" spans="2:19" x14ac:dyDescent="0.45">
      <c r="B29" s="18">
        <v>13</v>
      </c>
      <c r="C29" s="109"/>
      <c r="D29" s="109"/>
      <c r="E29" s="109" t="str">
        <f t="shared" si="0"/>
        <v/>
      </c>
      <c r="F29" s="109"/>
      <c r="G29" s="104"/>
      <c r="H29" s="110"/>
      <c r="I29" s="111"/>
      <c r="J29" s="112"/>
      <c r="K29" s="110"/>
      <c r="L29" s="113"/>
      <c r="M29" s="133"/>
      <c r="N29" s="108"/>
      <c r="O29" s="145" t="str">
        <f t="shared" si="1"/>
        <v/>
      </c>
    </row>
    <row r="30" spans="2:19" x14ac:dyDescent="0.45">
      <c r="B30" s="18">
        <v>14</v>
      </c>
      <c r="C30" s="109"/>
      <c r="D30" s="109"/>
      <c r="E30" s="109" t="str">
        <f t="shared" si="0"/>
        <v/>
      </c>
      <c r="F30" s="109"/>
      <c r="G30" s="104"/>
      <c r="H30" s="110"/>
      <c r="I30" s="111"/>
      <c r="J30" s="112"/>
      <c r="K30" s="110"/>
      <c r="L30" s="113"/>
      <c r="M30" s="133"/>
      <c r="N30" s="108"/>
      <c r="O30" s="145" t="str">
        <f t="shared" si="1"/>
        <v/>
      </c>
      <c r="Q30">
        <v>1</v>
      </c>
      <c r="R30">
        <v>1</v>
      </c>
    </row>
    <row r="31" spans="2:19" ht="18.600000000000001" thickBot="1" x14ac:dyDescent="0.5">
      <c r="B31" s="24">
        <v>15</v>
      </c>
      <c r="C31" s="115"/>
      <c r="D31" s="115"/>
      <c r="E31" s="115" t="str">
        <f t="shared" si="0"/>
        <v/>
      </c>
      <c r="F31" s="115"/>
      <c r="G31" s="116"/>
      <c r="H31" s="117"/>
      <c r="I31" s="118"/>
      <c r="J31" s="119"/>
      <c r="K31" s="117"/>
      <c r="L31" s="120"/>
      <c r="M31" s="134"/>
      <c r="N31" s="135"/>
      <c r="O31" s="146" t="str">
        <f t="shared" si="1"/>
        <v/>
      </c>
      <c r="Q31">
        <v>2</v>
      </c>
      <c r="R31">
        <v>2</v>
      </c>
    </row>
    <row r="32" spans="2:19" x14ac:dyDescent="0.45">
      <c r="B32" s="31">
        <v>16</v>
      </c>
      <c r="C32" s="121"/>
      <c r="D32" s="121"/>
      <c r="E32" s="121" t="str">
        <f t="shared" si="0"/>
        <v/>
      </c>
      <c r="F32" s="121"/>
      <c r="G32" s="104"/>
      <c r="H32" s="122"/>
      <c r="I32" s="123"/>
      <c r="J32" s="124"/>
      <c r="K32" s="122"/>
      <c r="L32" s="125"/>
      <c r="M32" s="136"/>
      <c r="N32" s="125"/>
      <c r="O32" s="144" t="str">
        <f t="shared" si="1"/>
        <v/>
      </c>
      <c r="R32" t="s">
        <v>56</v>
      </c>
    </row>
    <row r="33" spans="1:15" x14ac:dyDescent="0.45">
      <c r="B33" s="18">
        <v>17</v>
      </c>
      <c r="C33" s="109"/>
      <c r="D33" s="109"/>
      <c r="E33" s="109" t="str">
        <f t="shared" si="0"/>
        <v/>
      </c>
      <c r="F33" s="109"/>
      <c r="G33" s="104"/>
      <c r="H33" s="110"/>
      <c r="I33" s="111"/>
      <c r="J33" s="112"/>
      <c r="K33" s="110"/>
      <c r="L33" s="113"/>
      <c r="M33" s="133"/>
      <c r="N33" s="108"/>
      <c r="O33" s="145" t="str">
        <f t="shared" si="1"/>
        <v/>
      </c>
    </row>
    <row r="34" spans="1:15" x14ac:dyDescent="0.45">
      <c r="B34" s="18">
        <v>18</v>
      </c>
      <c r="C34" s="109"/>
      <c r="D34" s="109"/>
      <c r="E34" s="109" t="str">
        <f t="shared" si="0"/>
        <v/>
      </c>
      <c r="F34" s="109"/>
      <c r="G34" s="104"/>
      <c r="H34" s="110"/>
      <c r="I34" s="111"/>
      <c r="J34" s="112"/>
      <c r="K34" s="110"/>
      <c r="L34" s="113"/>
      <c r="M34" s="133"/>
      <c r="N34" s="108"/>
      <c r="O34" s="145" t="str">
        <f t="shared" si="1"/>
        <v/>
      </c>
    </row>
    <row r="35" spans="1:15" x14ac:dyDescent="0.45">
      <c r="B35" s="18">
        <v>19</v>
      </c>
      <c r="C35" s="109"/>
      <c r="D35" s="109"/>
      <c r="E35" s="109" t="str">
        <f t="shared" si="0"/>
        <v/>
      </c>
      <c r="F35" s="109"/>
      <c r="G35" s="104"/>
      <c r="H35" s="110"/>
      <c r="I35" s="111"/>
      <c r="J35" s="112"/>
      <c r="K35" s="110"/>
      <c r="L35" s="113"/>
      <c r="M35" s="133"/>
      <c r="N35" s="108"/>
      <c r="O35" s="145" t="str">
        <f t="shared" si="1"/>
        <v/>
      </c>
    </row>
    <row r="36" spans="1:15" ht="18.600000000000001" thickBot="1" x14ac:dyDescent="0.5">
      <c r="B36" s="37">
        <v>20</v>
      </c>
      <c r="C36" s="126"/>
      <c r="D36" s="126"/>
      <c r="E36" s="126" t="str">
        <f t="shared" si="0"/>
        <v/>
      </c>
      <c r="F36" s="126"/>
      <c r="G36" s="116"/>
      <c r="H36" s="127"/>
      <c r="I36" s="150"/>
      <c r="J36" s="128"/>
      <c r="K36" s="127"/>
      <c r="L36" s="129"/>
      <c r="M36" s="137"/>
      <c r="N36" s="138"/>
      <c r="O36" s="146" t="str">
        <f t="shared" si="1"/>
        <v/>
      </c>
    </row>
    <row r="37" spans="1:15" x14ac:dyDescent="0.45">
      <c r="B37" s="11">
        <v>21</v>
      </c>
      <c r="C37" s="103"/>
      <c r="D37" s="103"/>
      <c r="E37" s="103" t="str">
        <f t="shared" si="0"/>
        <v/>
      </c>
      <c r="F37" s="103"/>
      <c r="G37" s="104"/>
      <c r="H37" s="105"/>
      <c r="I37" s="106"/>
      <c r="J37" s="107"/>
      <c r="K37" s="105"/>
      <c r="L37" s="108"/>
      <c r="M37" s="133"/>
      <c r="N37" s="108"/>
      <c r="O37" s="144" t="str">
        <f t="shared" si="1"/>
        <v/>
      </c>
    </row>
    <row r="38" spans="1:15" x14ac:dyDescent="0.45">
      <c r="B38" s="18">
        <v>22</v>
      </c>
      <c r="C38" s="109"/>
      <c r="D38" s="109"/>
      <c r="E38" s="109" t="str">
        <f t="shared" si="0"/>
        <v/>
      </c>
      <c r="F38" s="109"/>
      <c r="G38" s="104"/>
      <c r="H38" s="110"/>
      <c r="I38" s="111"/>
      <c r="J38" s="112"/>
      <c r="K38" s="110"/>
      <c r="L38" s="113"/>
      <c r="M38" s="133"/>
      <c r="N38" s="108"/>
      <c r="O38" s="145" t="str">
        <f t="shared" si="1"/>
        <v/>
      </c>
    </row>
    <row r="39" spans="1:15" x14ac:dyDescent="0.45">
      <c r="B39" s="18">
        <v>23</v>
      </c>
      <c r="C39" s="109"/>
      <c r="D39" s="109"/>
      <c r="E39" s="109" t="str">
        <f t="shared" si="0"/>
        <v/>
      </c>
      <c r="F39" s="109"/>
      <c r="G39" s="104"/>
      <c r="H39" s="110"/>
      <c r="I39" s="111"/>
      <c r="J39" s="112"/>
      <c r="K39" s="110"/>
      <c r="L39" s="113"/>
      <c r="M39" s="133"/>
      <c r="N39" s="108"/>
      <c r="O39" s="145" t="str">
        <f t="shared" si="1"/>
        <v/>
      </c>
    </row>
    <row r="40" spans="1:15" x14ac:dyDescent="0.45">
      <c r="B40" s="18">
        <v>24</v>
      </c>
      <c r="C40" s="109"/>
      <c r="D40" s="109"/>
      <c r="E40" s="109" t="str">
        <f t="shared" si="0"/>
        <v/>
      </c>
      <c r="F40" s="109"/>
      <c r="G40" s="104"/>
      <c r="H40" s="110"/>
      <c r="I40" s="111"/>
      <c r="J40" s="112"/>
      <c r="K40" s="110"/>
      <c r="L40" s="113"/>
      <c r="M40" s="133"/>
      <c r="N40" s="108"/>
      <c r="O40" s="145" t="str">
        <f t="shared" si="1"/>
        <v/>
      </c>
    </row>
    <row r="41" spans="1:15" ht="18.600000000000001" thickBot="1" x14ac:dyDescent="0.5">
      <c r="B41" s="37">
        <v>25</v>
      </c>
      <c r="C41" s="126"/>
      <c r="D41" s="126"/>
      <c r="E41" s="126" t="str">
        <f t="shared" si="0"/>
        <v/>
      </c>
      <c r="F41" s="126"/>
      <c r="G41" s="116"/>
      <c r="H41" s="127"/>
      <c r="I41" s="150"/>
      <c r="J41" s="128"/>
      <c r="K41" s="127"/>
      <c r="L41" s="129"/>
      <c r="M41" s="134"/>
      <c r="N41" s="135"/>
      <c r="O41" s="146" t="str">
        <f t="shared" si="1"/>
        <v/>
      </c>
    </row>
    <row r="42" spans="1:15" x14ac:dyDescent="0.45">
      <c r="B42" s="11">
        <v>26</v>
      </c>
      <c r="C42" s="103"/>
      <c r="D42" s="103"/>
      <c r="E42" s="103" t="str">
        <f t="shared" si="0"/>
        <v/>
      </c>
      <c r="F42" s="103"/>
      <c r="G42" s="104"/>
      <c r="H42" s="105"/>
      <c r="I42" s="106"/>
      <c r="J42" s="107"/>
      <c r="K42" s="105"/>
      <c r="L42" s="108"/>
      <c r="M42" s="136"/>
      <c r="N42" s="125"/>
      <c r="O42" s="147" t="str">
        <f t="shared" si="1"/>
        <v/>
      </c>
    </row>
    <row r="43" spans="1:15" x14ac:dyDescent="0.45">
      <c r="B43" s="18">
        <v>27</v>
      </c>
      <c r="C43" s="109"/>
      <c r="D43" s="109"/>
      <c r="E43" s="109" t="str">
        <f t="shared" si="0"/>
        <v/>
      </c>
      <c r="F43" s="109"/>
      <c r="G43" s="104"/>
      <c r="H43" s="110"/>
      <c r="I43" s="111"/>
      <c r="J43" s="112"/>
      <c r="K43" s="110"/>
      <c r="L43" s="113"/>
      <c r="M43" s="133"/>
      <c r="N43" s="108"/>
      <c r="O43" s="145" t="str">
        <f t="shared" si="1"/>
        <v/>
      </c>
    </row>
    <row r="44" spans="1:15" x14ac:dyDescent="0.45">
      <c r="B44" s="18">
        <v>28</v>
      </c>
      <c r="C44" s="109"/>
      <c r="D44" s="109"/>
      <c r="E44" s="109" t="str">
        <f t="shared" si="0"/>
        <v/>
      </c>
      <c r="F44" s="109"/>
      <c r="G44" s="104"/>
      <c r="H44" s="110"/>
      <c r="I44" s="111"/>
      <c r="J44" s="112"/>
      <c r="K44" s="110"/>
      <c r="L44" s="113"/>
      <c r="M44" s="133"/>
      <c r="N44" s="108"/>
      <c r="O44" s="145" t="str">
        <f t="shared" si="1"/>
        <v/>
      </c>
    </row>
    <row r="45" spans="1:15" x14ac:dyDescent="0.45">
      <c r="B45" s="18">
        <v>29</v>
      </c>
      <c r="C45" s="109"/>
      <c r="D45" s="109"/>
      <c r="E45" s="109" t="str">
        <f t="shared" si="0"/>
        <v/>
      </c>
      <c r="F45" s="109"/>
      <c r="G45" s="104"/>
      <c r="H45" s="110"/>
      <c r="I45" s="111"/>
      <c r="J45" s="112"/>
      <c r="K45" s="110"/>
      <c r="L45" s="113"/>
      <c r="M45" s="133"/>
      <c r="N45" s="108"/>
      <c r="O45" s="145" t="str">
        <f t="shared" si="1"/>
        <v/>
      </c>
    </row>
    <row r="46" spans="1:15" ht="18.600000000000001" thickBot="1" x14ac:dyDescent="0.5">
      <c r="B46" s="37">
        <v>30</v>
      </c>
      <c r="C46" s="126"/>
      <c r="D46" s="126"/>
      <c r="E46" s="126" t="str">
        <f t="shared" si="0"/>
        <v/>
      </c>
      <c r="F46" s="126"/>
      <c r="G46" s="116"/>
      <c r="H46" s="127"/>
      <c r="I46" s="150"/>
      <c r="J46" s="128"/>
      <c r="K46" s="127"/>
      <c r="L46" s="129"/>
      <c r="M46" s="137"/>
      <c r="N46" s="138"/>
      <c r="O46" s="146" t="str">
        <f t="shared" si="1"/>
        <v/>
      </c>
    </row>
    <row r="48" spans="1:15" ht="35.4" customHeight="1" x14ac:dyDescent="0.45">
      <c r="A48" s="293" t="s">
        <v>60</v>
      </c>
      <c r="B48" s="293"/>
      <c r="C48" s="293"/>
      <c r="D48" s="293"/>
      <c r="E48" s="293"/>
      <c r="F48" s="293"/>
      <c r="G48" s="293"/>
      <c r="H48" s="293"/>
      <c r="I48" s="293"/>
      <c r="J48" s="293"/>
      <c r="K48" s="293"/>
      <c r="L48" s="293"/>
      <c r="M48" s="293"/>
      <c r="N48" s="293"/>
      <c r="O48" s="293"/>
    </row>
    <row r="49" spans="1:39" x14ac:dyDescent="0.45">
      <c r="A49" s="275" t="s">
        <v>118</v>
      </c>
      <c r="B49" s="275"/>
      <c r="C49" s="275"/>
      <c r="D49" s="275"/>
      <c r="E49" s="275"/>
      <c r="F49" s="275"/>
      <c r="G49" s="275"/>
      <c r="H49" s="275"/>
      <c r="I49" s="275"/>
      <c r="J49" s="275"/>
      <c r="K49" s="275"/>
      <c r="L49" s="275"/>
      <c r="M49" s="217"/>
      <c r="N49" s="217"/>
      <c r="O49" s="217"/>
    </row>
    <row r="50" spans="1:39" x14ac:dyDescent="0.45">
      <c r="A50" s="275"/>
      <c r="B50" s="275"/>
      <c r="C50" s="275"/>
      <c r="D50" s="275"/>
      <c r="E50" s="275"/>
      <c r="F50" s="275"/>
      <c r="G50" s="275"/>
      <c r="H50" s="275"/>
      <c r="I50" s="275"/>
      <c r="J50" s="275"/>
      <c r="K50" s="275"/>
      <c r="L50" s="275"/>
      <c r="M50" s="217"/>
      <c r="N50" s="217"/>
      <c r="O50" s="217"/>
    </row>
    <row r="51" spans="1:39" x14ac:dyDescent="0.45">
      <c r="A51" s="275" t="s">
        <v>119</v>
      </c>
      <c r="B51" s="275"/>
      <c r="C51" s="275"/>
      <c r="D51" s="275"/>
      <c r="E51" s="275"/>
      <c r="F51" s="275"/>
      <c r="G51" s="275"/>
      <c r="H51" s="275"/>
      <c r="I51" s="275"/>
      <c r="J51" s="275"/>
      <c r="K51" s="275"/>
      <c r="L51" s="275"/>
      <c r="M51" s="275"/>
      <c r="N51" s="275"/>
      <c r="O51" s="217"/>
    </row>
    <row r="53" spans="1:39" ht="19.8" x14ac:dyDescent="0.45">
      <c r="C53" s="283" t="s">
        <v>37</v>
      </c>
      <c r="D53" s="283"/>
      <c r="E53" s="283"/>
      <c r="F53" s="283"/>
      <c r="G53" s="283"/>
      <c r="H53" s="283"/>
      <c r="I53" s="283"/>
      <c r="J53" s="283"/>
      <c r="K53" s="283"/>
      <c r="L53" s="283"/>
      <c r="M53" s="283"/>
      <c r="N53" s="283"/>
      <c r="O53" s="216"/>
      <c r="R53" s="38"/>
      <c r="S53" s="38"/>
      <c r="T53" s="139"/>
    </row>
    <row r="54" spans="1:39" ht="19.8" x14ac:dyDescent="0.45">
      <c r="R54" s="38"/>
      <c r="S54" s="38"/>
      <c r="T54" s="139"/>
    </row>
    <row r="55" spans="1:39" ht="19.8" x14ac:dyDescent="0.45">
      <c r="B55" s="255" t="s">
        <v>168</v>
      </c>
      <c r="C55" s="255"/>
      <c r="D55" s="255"/>
      <c r="E55" s="255"/>
      <c r="R55" s="38"/>
      <c r="S55" s="38"/>
      <c r="T55" s="139"/>
    </row>
    <row r="56" spans="1:39" x14ac:dyDescent="0.45">
      <c r="Y56" s="3"/>
      <c r="Z56" s="3"/>
    </row>
    <row r="57" spans="1:39" x14ac:dyDescent="0.45">
      <c r="C57" s="281" t="s">
        <v>38</v>
      </c>
      <c r="D57" s="285" t="str">
        <f>IF(D8="","",D8)</f>
        <v/>
      </c>
      <c r="E57" s="285"/>
      <c r="F57" s="285"/>
      <c r="G57" s="285"/>
      <c r="H57" s="281" t="s">
        <v>39</v>
      </c>
      <c r="I57" s="285"/>
      <c r="J57" s="285"/>
      <c r="K57" s="285"/>
      <c r="L57" s="285"/>
      <c r="M57" s="255" t="s">
        <v>40</v>
      </c>
      <c r="N57" s="255"/>
      <c r="O57" s="219"/>
      <c r="P57" s="73"/>
      <c r="Q57" s="73"/>
      <c r="T57" s="3"/>
    </row>
    <row r="58" spans="1:39" x14ac:dyDescent="0.45">
      <c r="C58" s="282"/>
      <c r="D58" s="286"/>
      <c r="E58" s="286"/>
      <c r="F58" s="286"/>
      <c r="G58" s="286"/>
      <c r="H58" s="282"/>
      <c r="I58" s="286"/>
      <c r="J58" s="286"/>
      <c r="K58" s="286"/>
      <c r="L58" s="286"/>
      <c r="M58" s="284"/>
      <c r="N58" s="284"/>
      <c r="O58" s="70"/>
      <c r="Y58" s="3"/>
      <c r="Z58" s="3"/>
    </row>
    <row r="59" spans="1:39" x14ac:dyDescent="0.45">
      <c r="P59" s="74"/>
      <c r="Q59" s="74"/>
    </row>
    <row r="60" spans="1:39" ht="27.6" customHeight="1" x14ac:dyDescent="0.45">
      <c r="G60" s="363" t="s">
        <v>166</v>
      </c>
      <c r="H60" s="363"/>
      <c r="I60" s="284"/>
      <c r="J60" s="284"/>
      <c r="K60" s="284"/>
      <c r="L60" s="284"/>
      <c r="M60" s="284"/>
      <c r="N60" s="284"/>
      <c r="Y60" s="3"/>
      <c r="Z60" s="3"/>
    </row>
    <row r="61" spans="1:39" ht="21" x14ac:dyDescent="0.45">
      <c r="H61" s="360"/>
      <c r="I61" s="364" t="s">
        <v>167</v>
      </c>
      <c r="J61" s="364"/>
      <c r="K61" s="364"/>
      <c r="L61" s="364"/>
      <c r="M61" s="364"/>
      <c r="N61" s="364"/>
      <c r="Y61" s="3"/>
      <c r="Z61" s="255"/>
      <c r="AA61" s="255"/>
      <c r="AB61" s="255"/>
      <c r="AC61" s="255"/>
      <c r="AD61" s="255"/>
    </row>
    <row r="63" spans="1:39" ht="17.25" customHeight="1" x14ac:dyDescent="0.45">
      <c r="P63" s="3"/>
      <c r="Q63" s="3"/>
      <c r="AM63" s="39"/>
    </row>
    <row r="64" spans="1:39" ht="17.25" customHeight="1" x14ac:dyDescent="0.45">
      <c r="C64" s="361"/>
      <c r="D64" s="362"/>
      <c r="E64" s="362"/>
      <c r="F64" s="362"/>
      <c r="G64" s="362"/>
      <c r="H64" s="361"/>
      <c r="I64" s="362"/>
      <c r="J64" s="362"/>
      <c r="K64" s="362"/>
      <c r="L64" s="362"/>
      <c r="M64" s="361"/>
      <c r="N64" s="361"/>
      <c r="O64" s="70"/>
      <c r="P64" s="70"/>
      <c r="Q64" s="70"/>
    </row>
    <row r="65" ht="17.25" customHeight="1" x14ac:dyDescent="0.45"/>
    <row r="69" ht="13.5" customHeight="1" x14ac:dyDescent="0.45"/>
    <row r="70" ht="13.5" customHeight="1" x14ac:dyDescent="0.45"/>
  </sheetData>
  <protectedRanges>
    <protectedRange password="E8F7" sqref="D64" name="範囲1_1"/>
    <protectedRange password="E8F7" sqref="D57:D58 I57" name="範囲1_1_1"/>
  </protectedRanges>
  <mergeCells count="44">
    <mergeCell ref="G60:H60"/>
    <mergeCell ref="I60:N60"/>
    <mergeCell ref="I61:N61"/>
    <mergeCell ref="C53:N53"/>
    <mergeCell ref="B55:E55"/>
    <mergeCell ref="C57:C58"/>
    <mergeCell ref="D57:G58"/>
    <mergeCell ref="H57:H58"/>
    <mergeCell ref="I57:L58"/>
    <mergeCell ref="M57:N58"/>
    <mergeCell ref="T15:U15"/>
    <mergeCell ref="Z61:AD61"/>
    <mergeCell ref="O14:O15"/>
    <mergeCell ref="A48:O48"/>
    <mergeCell ref="A49:L49"/>
    <mergeCell ref="A50:L50"/>
    <mergeCell ref="A51:N51"/>
    <mergeCell ref="B13:N13"/>
    <mergeCell ref="B14:B15"/>
    <mergeCell ref="C14:C15"/>
    <mergeCell ref="D14:D15"/>
    <mergeCell ref="E14:E15"/>
    <mergeCell ref="F14:F15"/>
    <mergeCell ref="G14:I14"/>
    <mergeCell ref="J14:L14"/>
    <mergeCell ref="M14:M15"/>
    <mergeCell ref="N14:N15"/>
    <mergeCell ref="B11:C12"/>
    <mergeCell ref="H11:H12"/>
    <mergeCell ref="I11:N11"/>
    <mergeCell ref="I12:N12"/>
    <mergeCell ref="D11:G12"/>
    <mergeCell ref="B8:C10"/>
    <mergeCell ref="H8:H10"/>
    <mergeCell ref="I8:N8"/>
    <mergeCell ref="I9:N9"/>
    <mergeCell ref="I10:N10"/>
    <mergeCell ref="D8:G10"/>
    <mergeCell ref="B1:N2"/>
    <mergeCell ref="B4:C4"/>
    <mergeCell ref="E4:J5"/>
    <mergeCell ref="L4:N4"/>
    <mergeCell ref="B5:C6"/>
    <mergeCell ref="L5:N5"/>
  </mergeCells>
  <phoneticPr fontId="3"/>
  <dataValidations count="5">
    <dataValidation type="list" allowBlank="1" showInputMessage="1" showErrorMessage="1" sqref="M17:N46" xr:uid="{ADF858B7-2B6B-4DF8-99BB-4F96C4472D7C}">
      <formula1>$R$30:$R$32</formula1>
    </dataValidation>
    <dataValidation type="list" allowBlank="1" showInputMessage="1" showErrorMessage="1" sqref="G16:G46 J16:J46" xr:uid="{372844EB-A635-4583-A0DE-6936D362E563}">
      <formula1>$R$16:$R$30</formula1>
    </dataValidation>
    <dataValidation type="list" allowBlank="1" showInputMessage="1" showErrorMessage="1" sqref="B5:C6" xr:uid="{75162E22-9AE0-4164-B7BF-87717CA04F3B}">
      <formula1>$T$16:$T$69</formula1>
    </dataValidation>
    <dataValidation type="list" allowBlank="1" showInputMessage="1" showErrorMessage="1" sqref="H16:H46 K16:K46" xr:uid="{15E3B6E5-64E9-4116-8E0C-D88465FD319F}">
      <formula1>$Q$22:$Q$25</formula1>
    </dataValidation>
    <dataValidation imeMode="off" allowBlank="1" showInputMessage="1" showErrorMessage="1" prompt="50　　100　　200" sqref="G60" xr:uid="{C67D4A75-E310-4073-9539-3D82CB6ED4A9}"/>
  </dataValidations>
  <pageMargins left="0.7" right="0.7" top="0.75" bottom="0.75" header="0.3" footer="0.3"/>
  <pageSetup paperSize="9" scale="54" orientation="portrait" horizontalDpi="360" verticalDpi="360" r:id="rId1"/>
  <colBreaks count="1" manualBreakCount="1">
    <brk id="16"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DD217-A955-42E5-9974-8E9718844E47}">
  <dimension ref="A1:U23"/>
  <sheetViews>
    <sheetView zoomScale="140" zoomScaleNormal="140" zoomScaleSheetLayoutView="126" workbookViewId="0">
      <selection activeCell="C19" sqref="C19"/>
    </sheetView>
  </sheetViews>
  <sheetFormatPr defaultColWidth="7.8984375" defaultRowHeight="19.5" customHeight="1" x14ac:dyDescent="0.45"/>
  <cols>
    <col min="2" max="3" width="7.8984375" style="186"/>
    <col min="5" max="5" width="7.8984375" style="154"/>
    <col min="7" max="7" width="10" bestFit="1" customWidth="1"/>
    <col min="8" max="8" width="7.8984375" style="3"/>
    <col min="9" max="9" width="7.5" hidden="1" customWidth="1"/>
    <col min="10" max="10" width="6" style="154" hidden="1" customWidth="1"/>
    <col min="11" max="11" width="7.8984375" hidden="1" customWidth="1"/>
    <col min="12" max="12" width="9.765625E-2" hidden="1" customWidth="1"/>
    <col min="14" max="14" width="6.09765625" hidden="1" customWidth="1"/>
    <col min="15" max="15" width="11.296875" hidden="1" customWidth="1"/>
    <col min="16" max="16" width="2" customWidth="1"/>
  </cols>
  <sheetData>
    <row r="1" spans="1:17" ht="19.5" customHeight="1" x14ac:dyDescent="0.45">
      <c r="A1" s="465"/>
      <c r="B1" s="466"/>
    </row>
    <row r="2" spans="1:17" ht="18" x14ac:dyDescent="0.45">
      <c r="B2" s="153" t="s">
        <v>67</v>
      </c>
      <c r="C2" s="153"/>
    </row>
    <row r="3" spans="1:17" ht="19.8" thickBot="1" x14ac:dyDescent="0.5">
      <c r="B3" s="305" t="s">
        <v>192</v>
      </c>
      <c r="C3" s="305"/>
      <c r="D3" s="305"/>
      <c r="E3" s="305"/>
      <c r="F3" s="305"/>
      <c r="G3" s="305"/>
      <c r="H3" s="305"/>
      <c r="I3" s="155"/>
      <c r="J3" s="156"/>
      <c r="K3" s="155"/>
      <c r="L3" s="155"/>
      <c r="M3" s="155"/>
    </row>
    <row r="4" spans="1:17" ht="22.2" thickBot="1" x14ac:dyDescent="0.5">
      <c r="B4" s="467" t="s">
        <v>68</v>
      </c>
      <c r="C4" s="468" t="s">
        <v>7</v>
      </c>
      <c r="D4" s="469" t="s">
        <v>85</v>
      </c>
      <c r="E4" s="470" t="s">
        <v>12</v>
      </c>
      <c r="F4" s="471" t="s">
        <v>94</v>
      </c>
      <c r="G4" s="470" t="s">
        <v>69</v>
      </c>
      <c r="H4" s="470" t="s">
        <v>70</v>
      </c>
      <c r="I4" s="157" t="s">
        <v>71</v>
      </c>
      <c r="J4" s="158" t="s">
        <v>72</v>
      </c>
      <c r="K4" s="158" t="s">
        <v>11</v>
      </c>
      <c r="L4" s="158" t="s">
        <v>7</v>
      </c>
    </row>
    <row r="5" spans="1:17" ht="21.6" customHeight="1" thickBot="1" x14ac:dyDescent="0.5">
      <c r="B5" s="478" t="s">
        <v>73</v>
      </c>
      <c r="C5" s="479" t="s">
        <v>74</v>
      </c>
      <c r="D5" s="480" t="s">
        <v>92</v>
      </c>
      <c r="E5" s="481">
        <v>200</v>
      </c>
      <c r="F5" s="482" t="s">
        <v>75</v>
      </c>
      <c r="G5" s="483" t="s">
        <v>164</v>
      </c>
      <c r="H5" s="484" t="s">
        <v>76</v>
      </c>
      <c r="I5" s="159" t="s">
        <v>77</v>
      </c>
      <c r="J5" s="160" t="e">
        <f>IF(E5="","",IF(AND(E5="４年以下",#REF!="市学童",F5="ﾌﾘｰ"),7,IF(AND(E5="５．６年",#REF!="市学童",F5="ﾌﾘｰ"),8,IF(AND(F5="ﾒﾄﾞﾚｰ",#REF!="市学童"),9,4))))</f>
        <v>#REF!</v>
      </c>
      <c r="K5" s="161">
        <f>IF(F5="","",IF(F5="ﾌﾘｰ",6,7))</f>
        <v>6</v>
      </c>
      <c r="L5" s="161">
        <f>IF(C5="","",IF(C5="男",1,IF(C5="女",2,3)))</f>
        <v>1</v>
      </c>
      <c r="M5" s="162"/>
      <c r="N5" s="163" t="s">
        <v>11</v>
      </c>
      <c r="O5" s="164" t="s">
        <v>78</v>
      </c>
    </row>
    <row r="6" spans="1:17" ht="19.8" customHeight="1" x14ac:dyDescent="0.45">
      <c r="B6" s="472">
        <v>1</v>
      </c>
      <c r="C6" s="473" t="str">
        <f>IF(D6="","","男")</f>
        <v/>
      </c>
      <c r="D6" s="474"/>
      <c r="E6" s="475" t="str">
        <f>IF(D6="","",200)</f>
        <v/>
      </c>
      <c r="F6" s="476"/>
      <c r="G6" s="477"/>
      <c r="H6" s="143" t="str">
        <f>IF(D6="","",$E$21&amp;"中")</f>
        <v/>
      </c>
      <c r="I6" s="167" t="str">
        <f>IF(L6="","",#REF!)</f>
        <v/>
      </c>
      <c r="J6" s="168" t="str">
        <f>IF(E6="","",IF(AND(E6="４年以下",#REF!="市学童",F6="ﾌﾘｰ"),7,IF(AND(E6="５．６年",#REF!="市学童",F6="ﾌﾘｰ"),8,IF(AND(F6="ﾒﾄﾞﾚｰ",#REF!="市学童"),9,4))))</f>
        <v/>
      </c>
      <c r="K6" s="169" t="str">
        <f t="shared" ref="K6:K15" si="0">IF(F6="","",IF(F6="ﾌﾘｰ",6,7))</f>
        <v/>
      </c>
      <c r="L6" s="169" t="str">
        <f>IF(C6="","",IF(C6="男",1,IF(C6="女",2,3)))</f>
        <v/>
      </c>
      <c r="N6" s="170"/>
      <c r="O6" s="171" t="s">
        <v>79</v>
      </c>
      <c r="Q6" s="38" t="s">
        <v>194</v>
      </c>
    </row>
    <row r="7" spans="1:17" ht="19.8" customHeight="1" x14ac:dyDescent="0.45">
      <c r="B7" s="165">
        <v>2</v>
      </c>
      <c r="C7" s="166" t="str">
        <f t="shared" ref="C7:C12" si="1">IF(D7="","","男")</f>
        <v/>
      </c>
      <c r="D7" s="190"/>
      <c r="E7" s="192" t="str">
        <f t="shared" ref="E7:E17" si="2">IF(D7="","",200)</f>
        <v/>
      </c>
      <c r="F7" s="191"/>
      <c r="G7" s="189"/>
      <c r="H7" s="141" t="str">
        <f>IF(D7="","",$E$21&amp;"中")</f>
        <v/>
      </c>
      <c r="I7" s="167" t="str">
        <f>IF(L7="","",#REF!)</f>
        <v/>
      </c>
      <c r="J7" s="168" t="str">
        <f>IF(E7="","",IF(AND(E7="４年以下",#REF!="市学童",F7="ﾌﾘｰ"),7,IF(AND(E7="５．６年",#REF!="市学童",F7="ﾌﾘｰ"),8,IF(AND(F7="ﾒﾄﾞﾚｰ",#REF!="市学童"),9,4))))</f>
        <v/>
      </c>
      <c r="K7" s="169" t="str">
        <f t="shared" si="0"/>
        <v/>
      </c>
      <c r="L7" s="169" t="str">
        <f>IF(C7="","",IF(C7="男",1,IF(C7="女",2,IF(C7="混合",3,"★"))))</f>
        <v/>
      </c>
      <c r="N7" s="170" t="s">
        <v>80</v>
      </c>
      <c r="O7" s="171" t="s">
        <v>81</v>
      </c>
      <c r="Q7" s="38" t="s">
        <v>193</v>
      </c>
    </row>
    <row r="8" spans="1:17" ht="19.8" customHeight="1" x14ac:dyDescent="0.45">
      <c r="B8" s="165">
        <v>3</v>
      </c>
      <c r="C8" s="166" t="str">
        <f t="shared" si="1"/>
        <v/>
      </c>
      <c r="D8" s="190"/>
      <c r="E8" s="192" t="str">
        <f t="shared" si="2"/>
        <v/>
      </c>
      <c r="F8" s="191"/>
      <c r="G8" s="189"/>
      <c r="H8" s="141" t="str">
        <f>IF(D8="","",$E$21&amp;"中")</f>
        <v/>
      </c>
      <c r="I8" s="167" t="str">
        <f>IF(L8="","",#REF!)</f>
        <v/>
      </c>
      <c r="J8" s="168" t="str">
        <f>IF(E8="","",IF(AND(E8="４年以下",#REF!="市学童",F8="ﾌﾘｰ"),7,IF(AND(E8="５．６年",#REF!="市学童",F8="ﾌﾘｰ"),8,IF(AND(F8="ﾒﾄﾞﾚｰ",#REF!="市学童"),9,4))))</f>
        <v/>
      </c>
      <c r="K8" s="169" t="str">
        <f t="shared" si="0"/>
        <v/>
      </c>
      <c r="L8" s="169" t="str">
        <f t="shared" ref="L8:L15" si="3">IF(C8="","",IF(C8="男",1,IF(C8="女",2,3)))</f>
        <v/>
      </c>
      <c r="N8" s="172" t="s">
        <v>82</v>
      </c>
      <c r="O8" s="171" t="s">
        <v>83</v>
      </c>
      <c r="Q8" s="38" t="s">
        <v>195</v>
      </c>
    </row>
    <row r="9" spans="1:17" ht="19.8" customHeight="1" x14ac:dyDescent="0.45">
      <c r="B9" s="165">
        <v>4</v>
      </c>
      <c r="C9" s="166" t="str">
        <f t="shared" si="1"/>
        <v/>
      </c>
      <c r="D9" s="190"/>
      <c r="E9" s="192" t="str">
        <f t="shared" si="2"/>
        <v/>
      </c>
      <c r="F9" s="191"/>
      <c r="G9" s="189"/>
      <c r="H9" s="141" t="str">
        <f>IF(D9="","",$E$21&amp;"中")</f>
        <v/>
      </c>
      <c r="I9" s="167" t="str">
        <f>IF(L9="","",#REF!)</f>
        <v/>
      </c>
      <c r="J9" s="168" t="str">
        <f>IF(E9="","",IF(AND(E9="４年以下",#REF!="市学童",F9="ﾌﾘｰ"),7,IF(AND(E9="５．６年",#REF!="市学童",F9="ﾌﾘｰ"),8,IF(AND(F9="ﾒﾄﾞﾚｰ",#REF!="市学童"),9,4))))</f>
        <v/>
      </c>
      <c r="K9" s="169" t="str">
        <f t="shared" si="0"/>
        <v/>
      </c>
      <c r="L9" s="169" t="str">
        <f t="shared" si="3"/>
        <v/>
      </c>
      <c r="O9" s="173" t="s">
        <v>84</v>
      </c>
      <c r="Q9" s="38" t="s">
        <v>196</v>
      </c>
    </row>
    <row r="10" spans="1:17" ht="19.8" customHeight="1" x14ac:dyDescent="0.45">
      <c r="B10" s="165">
        <v>5</v>
      </c>
      <c r="C10" s="166" t="str">
        <f t="shared" si="1"/>
        <v/>
      </c>
      <c r="D10" s="190"/>
      <c r="E10" s="192" t="str">
        <f t="shared" si="2"/>
        <v/>
      </c>
      <c r="F10" s="191"/>
      <c r="G10" s="189"/>
      <c r="H10" s="141" t="str">
        <f>IF(D10="","",$E$21&amp;"中")</f>
        <v/>
      </c>
      <c r="I10" s="167" t="str">
        <f>IF(L10="","",#REF!)</f>
        <v/>
      </c>
      <c r="J10" s="168" t="str">
        <f>IF(E10="","",IF(AND(E10="４年以下",#REF!="市学童",F10="ﾌﾘｰ"),7,IF(AND(E10="５．６年",#REF!="市学童",F10="ﾌﾘｰ"),8,IF(AND(F10="ﾒﾄﾞﾚｰ",#REF!="市学童"),9,4))))</f>
        <v/>
      </c>
      <c r="K10" s="169" t="str">
        <f t="shared" si="0"/>
        <v/>
      </c>
      <c r="L10" s="169" t="str">
        <f t="shared" si="3"/>
        <v/>
      </c>
      <c r="N10" s="164" t="s">
        <v>85</v>
      </c>
    </row>
    <row r="11" spans="1:17" ht="19.8" customHeight="1" thickBot="1" x14ac:dyDescent="0.5">
      <c r="B11" s="193">
        <v>6</v>
      </c>
      <c r="C11" s="194" t="str">
        <f t="shared" si="1"/>
        <v/>
      </c>
      <c r="D11" s="195"/>
      <c r="E11" s="196" t="str">
        <f t="shared" si="2"/>
        <v/>
      </c>
      <c r="F11" s="197"/>
      <c r="G11" s="198"/>
      <c r="H11" s="199" t="str">
        <f>IF(D11="","",$E$21&amp;"中")</f>
        <v/>
      </c>
      <c r="I11" s="167" t="str">
        <f>IF(L11="","",#REF!)</f>
        <v/>
      </c>
      <c r="J11" s="168" t="str">
        <f>IF(E11="","",IF(AND(E11="４年以下",#REF!="市学童",F11="ﾌﾘｰ"),7,IF(AND(E11="５．６年",#REF!="市学童",F11="ﾌﾘｰ"),8,IF(AND(F11="ﾒﾄﾞﾚｰ",#REF!="市学童"),9,4))))</f>
        <v/>
      </c>
      <c r="K11" s="169" t="str">
        <f t="shared" si="0"/>
        <v/>
      </c>
      <c r="L11" s="169" t="str">
        <f t="shared" si="3"/>
        <v/>
      </c>
      <c r="N11" s="170"/>
      <c r="O11" s="174" t="s">
        <v>7</v>
      </c>
    </row>
    <row r="12" spans="1:17" ht="19.8" customHeight="1" x14ac:dyDescent="0.45">
      <c r="B12" s="200">
        <v>1</v>
      </c>
      <c r="C12" s="201" t="str">
        <f>IF(D12="","","女")</f>
        <v/>
      </c>
      <c r="D12" s="202"/>
      <c r="E12" s="203" t="str">
        <f t="shared" si="2"/>
        <v/>
      </c>
      <c r="F12" s="204"/>
      <c r="G12" s="205"/>
      <c r="H12" s="140" t="str">
        <f>IF(D12="","",$E$21&amp;"中")</f>
        <v/>
      </c>
      <c r="I12" s="167" t="str">
        <f>IF(L12="","",#REF!)</f>
        <v/>
      </c>
      <c r="J12" s="168" t="str">
        <f>IF(E12="","",IF(AND(E12="４年以下",#REF!="市学童",F12="ﾌﾘｰ"),7,IF(AND(E12="５．６年",#REF!="市学童",F12="ﾌﾘｰ"),8,IF(AND(F12="ﾒﾄﾞﾚｰ",#REF!="市学童"),9,4))))</f>
        <v/>
      </c>
      <c r="K12" s="169" t="str">
        <f t="shared" si="0"/>
        <v/>
      </c>
      <c r="L12" s="169" t="str">
        <f t="shared" si="3"/>
        <v/>
      </c>
      <c r="N12" s="170" t="s">
        <v>92</v>
      </c>
      <c r="O12" s="175"/>
    </row>
    <row r="13" spans="1:17" ht="19.8" customHeight="1" x14ac:dyDescent="0.45">
      <c r="B13" s="165">
        <v>2</v>
      </c>
      <c r="C13" s="206" t="str">
        <f t="shared" ref="C13:C17" si="4">IF(D13="","","女")</f>
        <v/>
      </c>
      <c r="D13" s="207"/>
      <c r="E13" s="208" t="str">
        <f t="shared" si="2"/>
        <v/>
      </c>
      <c r="F13" s="209"/>
      <c r="G13" s="210"/>
      <c r="H13" s="141" t="str">
        <f>IF(D13="","",$E$21&amp;"中")</f>
        <v/>
      </c>
      <c r="I13" s="167" t="str">
        <f>IF(L13="","",#REF!)</f>
        <v/>
      </c>
      <c r="J13" s="168" t="str">
        <f>IF(E13="","",IF(AND(E13="４年以下",#REF!="市学童",F13="ﾌﾘｰ"),7,IF(AND(E13="５．６年",#REF!="市学童",F13="ﾌﾘｰ"),8,IF(AND(F13="ﾒﾄﾞﾚｰ",#REF!="市学童"),9,4))))</f>
        <v/>
      </c>
      <c r="K13" s="169" t="str">
        <f t="shared" si="0"/>
        <v/>
      </c>
      <c r="L13" s="169" t="str">
        <f t="shared" si="3"/>
        <v/>
      </c>
      <c r="N13" s="170" t="s">
        <v>93</v>
      </c>
      <c r="O13" s="175" t="s">
        <v>74</v>
      </c>
    </row>
    <row r="14" spans="1:17" ht="19.8" customHeight="1" x14ac:dyDescent="0.45">
      <c r="B14" s="165">
        <v>3</v>
      </c>
      <c r="C14" s="206" t="str">
        <f t="shared" si="4"/>
        <v/>
      </c>
      <c r="D14" s="207"/>
      <c r="E14" s="208" t="str">
        <f t="shared" si="2"/>
        <v/>
      </c>
      <c r="F14" s="209"/>
      <c r="G14" s="210"/>
      <c r="H14" s="141" t="str">
        <f>IF(D14="","",$E$21&amp;"中")</f>
        <v/>
      </c>
      <c r="I14" s="167" t="str">
        <f>IF(L14="","",#REF!)</f>
        <v/>
      </c>
      <c r="J14" s="168" t="str">
        <f>IF(E14="","",IF(AND(E14="４年以下",#REF!="市学童",F14="ﾌﾘｰ"),7,IF(AND(E14="５．６年",#REF!="市学童",F14="ﾌﾘｰ"),8,IF(AND(F14="ﾒﾄﾞﾚｰ",#REF!="市学童"),9,4))))</f>
        <v/>
      </c>
      <c r="K14" s="169" t="str">
        <f t="shared" si="0"/>
        <v/>
      </c>
      <c r="L14" s="169" t="str">
        <f t="shared" si="3"/>
        <v/>
      </c>
      <c r="N14" s="172" t="s">
        <v>49</v>
      </c>
      <c r="O14" s="175" t="s">
        <v>86</v>
      </c>
    </row>
    <row r="15" spans="1:17" ht="19.8" customHeight="1" x14ac:dyDescent="0.45">
      <c r="B15" s="165">
        <v>4</v>
      </c>
      <c r="C15" s="206" t="str">
        <f t="shared" si="4"/>
        <v/>
      </c>
      <c r="D15" s="207"/>
      <c r="E15" s="208" t="str">
        <f t="shared" si="2"/>
        <v/>
      </c>
      <c r="F15" s="209"/>
      <c r="G15" s="210"/>
      <c r="H15" s="141" t="str">
        <f>IF(D15="","",$E$21&amp;"中")</f>
        <v/>
      </c>
      <c r="I15" s="167" t="str">
        <f>IF(L15="","",#REF!)</f>
        <v/>
      </c>
      <c r="J15" s="168" t="str">
        <f>IF(E15="","",IF(AND(E15="４年以下",#REF!="市学童",F15="ﾌﾘｰ"),7,IF(AND(E15="５．６年",#REF!="市学童",F15="ﾌﾘｰ"),8,IF(AND(F15="ﾒﾄﾞﾚｰ",#REF!="市学童"),9,4))))</f>
        <v/>
      </c>
      <c r="K15" s="169" t="str">
        <f t="shared" si="0"/>
        <v/>
      </c>
      <c r="L15" s="169" t="str">
        <f t="shared" si="3"/>
        <v/>
      </c>
      <c r="O15" s="176"/>
    </row>
    <row r="16" spans="1:17" ht="19.8" customHeight="1" x14ac:dyDescent="0.45">
      <c r="B16" s="165">
        <v>5</v>
      </c>
      <c r="C16" s="206" t="str">
        <f t="shared" si="4"/>
        <v/>
      </c>
      <c r="D16" s="207"/>
      <c r="E16" s="208" t="str">
        <f t="shared" si="2"/>
        <v/>
      </c>
      <c r="F16" s="209"/>
      <c r="G16" s="210"/>
      <c r="H16" s="141" t="str">
        <f>IF(D16="","",$E$21&amp;"中")</f>
        <v/>
      </c>
      <c r="I16" s="177"/>
      <c r="J16" s="3"/>
      <c r="K16" s="178"/>
      <c r="L16" s="178"/>
    </row>
    <row r="17" spans="2:21" ht="19.8" customHeight="1" thickBot="1" x14ac:dyDescent="0.5">
      <c r="B17" s="179">
        <v>6</v>
      </c>
      <c r="C17" s="211" t="str">
        <f t="shared" si="4"/>
        <v/>
      </c>
      <c r="D17" s="212"/>
      <c r="E17" s="213" t="str">
        <f t="shared" si="2"/>
        <v/>
      </c>
      <c r="F17" s="214"/>
      <c r="G17" s="215"/>
      <c r="H17" s="142" t="str">
        <f>IF(D17="","",$E$21&amp;"中")</f>
        <v/>
      </c>
      <c r="I17" s="177"/>
      <c r="J17" s="3"/>
      <c r="K17" s="178"/>
      <c r="L17" s="178"/>
    </row>
    <row r="18" spans="2:21" ht="18.600000000000001" thickBot="1" x14ac:dyDescent="0.5">
      <c r="B18" s="180" t="s">
        <v>87</v>
      </c>
      <c r="C18" s="180"/>
      <c r="E18" s="181"/>
      <c r="F18" s="181"/>
      <c r="G18" s="181"/>
      <c r="H18" s="182"/>
      <c r="I18" s="181"/>
      <c r="J18" s="183" t="s">
        <v>88</v>
      </c>
      <c r="K18" s="181"/>
      <c r="L18" s="181"/>
      <c r="M18" s="184"/>
      <c r="N18" s="181"/>
      <c r="O18" s="181"/>
      <c r="P18" s="3"/>
      <c r="R18" s="3"/>
      <c r="U18" s="3"/>
    </row>
    <row r="19" spans="2:21" ht="26.4" customHeight="1" thickBot="1" x14ac:dyDescent="0.5">
      <c r="B19"/>
      <c r="C19"/>
      <c r="D19" s="306" t="s">
        <v>89</v>
      </c>
      <c r="E19" s="306"/>
      <c r="F19" s="307" t="str">
        <f>IF(参加申込書!B4="","",参加申込書!B4)</f>
        <v/>
      </c>
      <c r="G19" s="308"/>
      <c r="H19" s="309"/>
      <c r="I19" s="181"/>
      <c r="J19" s="181"/>
      <c r="K19" s="181"/>
      <c r="L19" s="181"/>
      <c r="M19" s="183"/>
      <c r="N19" s="181"/>
      <c r="O19" s="181"/>
      <c r="P19" s="184"/>
      <c r="Q19" s="3"/>
      <c r="R19" s="3"/>
      <c r="S19" s="3"/>
      <c r="U19" s="3"/>
    </row>
    <row r="20" spans="2:21" ht="18.600000000000001" thickBot="1" x14ac:dyDescent="0.5">
      <c r="B20"/>
      <c r="C20"/>
      <c r="D20" s="185"/>
      <c r="E20" s="185"/>
      <c r="F20" s="181"/>
      <c r="G20" s="184"/>
      <c r="H20" s="181"/>
      <c r="I20" s="181"/>
      <c r="J20" s="181"/>
      <c r="K20" s="181"/>
      <c r="L20" s="181"/>
      <c r="M20" s="183"/>
      <c r="N20" s="181"/>
      <c r="O20" s="181"/>
      <c r="P20" s="184"/>
      <c r="Q20" s="3"/>
      <c r="R20" s="3"/>
      <c r="S20" s="3"/>
      <c r="U20" s="3"/>
    </row>
    <row r="21" spans="2:21" ht="28.8" customHeight="1" thickBot="1" x14ac:dyDescent="0.5">
      <c r="C21" s="187"/>
      <c r="E21" s="462" t="str">
        <f>IF(参加申込書!A2="","",参加申込書!A2)</f>
        <v/>
      </c>
      <c r="F21" s="463"/>
      <c r="G21" s="464"/>
      <c r="H21" s="188" t="s">
        <v>57</v>
      </c>
      <c r="I21" s="181"/>
      <c r="J21"/>
      <c r="K21" s="181"/>
      <c r="L21" s="180" t="s">
        <v>90</v>
      </c>
      <c r="M21" s="181"/>
      <c r="N21" s="181"/>
      <c r="O21" s="181"/>
      <c r="P21" s="184"/>
      <c r="Q21" s="3"/>
      <c r="R21" s="3"/>
      <c r="S21" s="3"/>
      <c r="U21" s="3"/>
    </row>
    <row r="22" spans="2:21" ht="18.600000000000001" thickBot="1" x14ac:dyDescent="0.5">
      <c r="B22" s="187"/>
      <c r="C22" s="187"/>
      <c r="D22" s="180"/>
      <c r="E22" s="183"/>
      <c r="F22" s="183"/>
      <c r="G22" s="183"/>
      <c r="H22" s="188"/>
      <c r="I22" s="181"/>
      <c r="J22"/>
      <c r="K22" s="181"/>
      <c r="L22" s="180"/>
      <c r="M22" s="181"/>
      <c r="N22" s="181"/>
      <c r="O22" s="181"/>
      <c r="P22" s="184"/>
      <c r="Q22" s="3"/>
      <c r="R22" s="3"/>
      <c r="S22" s="3"/>
      <c r="U22" s="3"/>
    </row>
    <row r="23" spans="2:21" ht="26.4" customHeight="1" thickBot="1" x14ac:dyDescent="0.5">
      <c r="D23" s="180" t="s">
        <v>91</v>
      </c>
      <c r="E23" s="307"/>
      <c r="F23" s="308"/>
      <c r="G23" s="309"/>
      <c r="H23" s="185" t="s">
        <v>40</v>
      </c>
      <c r="I23" s="181"/>
    </row>
  </sheetData>
  <mergeCells count="5">
    <mergeCell ref="B3:H3"/>
    <mergeCell ref="D19:E19"/>
    <mergeCell ref="F19:H19"/>
    <mergeCell ref="E23:G23"/>
    <mergeCell ref="E21:G21"/>
  </mergeCells>
  <phoneticPr fontId="3"/>
  <conditionalFormatting sqref="C6:D17">
    <cfRule type="cellIs" dxfId="10" priority="1" stopIfTrue="1" operator="equal">
      <formula>"男"</formula>
    </cfRule>
    <cfRule type="cellIs" dxfId="9" priority="2" stopIfTrue="1" operator="equal">
      <formula>"女"</formula>
    </cfRule>
  </conditionalFormatting>
  <conditionalFormatting sqref="J5:J17 E5:E17">
    <cfRule type="cellIs" dxfId="8" priority="3" stopIfTrue="1" operator="equal">
      <formula>"男子"</formula>
    </cfRule>
    <cfRule type="cellIs" dxfId="7" priority="4" stopIfTrue="1" operator="equal">
      <formula>"女子"</formula>
    </cfRule>
    <cfRule type="cellIs" dxfId="6" priority="5" stopIfTrue="1" operator="equal">
      <formula>"混合"</formula>
    </cfRule>
  </conditionalFormatting>
  <conditionalFormatting sqref="C5:D5">
    <cfRule type="cellIs" dxfId="5" priority="6" stopIfTrue="1" operator="equal">
      <formula>1</formula>
    </cfRule>
    <cfRule type="cellIs" dxfId="4" priority="7" stopIfTrue="1" operator="equal">
      <formula>2</formula>
    </cfRule>
  </conditionalFormatting>
  <dataValidations xWindow="1655" yWindow="852" count="10">
    <dataValidation imeMode="off" allowBlank="1" showInputMessage="1" showErrorMessage="1" prompt="1991/01/02形式で入力してください。_x000a_" sqref="H18 H21:H22" xr:uid="{23364D5F-5C51-4C48-96E5-91B491543FA6}"/>
    <dataValidation imeMode="off" allowBlank="1" showInputMessage="1" showErrorMessage="1" prompt="50　　100　　200" sqref="N19:N22 K18:K22" xr:uid="{0B0AD501-60E2-47FE-8EBE-2696EEB347F7}"/>
    <dataValidation allowBlank="1" showErrorMessage="1" sqref="W18:X22 H23:I23 Q19:V22 G20:H20 I19:I20 P19:P22 M18:P18 Q18:S18" xr:uid="{C4A779D6-BD90-4B1F-BE8E-18C042D7A0F1}"/>
    <dataValidation type="list" allowBlank="1" showInputMessage="1" showErrorMessage="1" sqref="C5" xr:uid="{37E04105-3AE9-44E3-9B43-C5CB215E5587}">
      <formula1>$O$12:$O$15</formula1>
    </dataValidation>
    <dataValidation type="list" allowBlank="1" showErrorMessage="1" sqref="F5:F17" xr:uid="{CD75315D-3405-4156-BAC7-565C007CD825}">
      <formula1>$N$6:$N$8</formula1>
    </dataValidation>
    <dataValidation type="whole" imeMode="off" allowBlank="1" showInputMessage="1" showErrorMessage="1" prompt="男子＝１　女子＝２" sqref="H2399:H65536 H2" xr:uid="{3CA34C73-A3F0-4473-B947-E20149246C09}">
      <formula1>1</formula1>
      <formula2>2</formula2>
    </dataValidation>
    <dataValidation imeMode="on" allowBlank="1" showInputMessage="1" showErrorMessage="1" sqref="N10:N17 N2399:N65536 N2:N8" xr:uid="{79BB6941-473C-4BE0-B54B-606FCAE3A4F2}"/>
    <dataValidation imeMode="off" allowBlank="1" showInputMessage="1" showErrorMessage="1" prompt="入力方法_x000a__x000a_２３秒０１　＝23.01_x000a__x000a_１分を超える場合_x000a_１分　　　　　　 ＝100.00_x000a_１分２秒１３　　＝102.13_x000a_１分１２秒２　　＝112.20" sqref="L18:L20 O19:O22 F19:F20 G6:G17" xr:uid="{57435ED8-383C-4A3B-8B35-D86DF75BCCC5}"/>
    <dataValidation imeMode="halfKatakana" allowBlank="1" showInputMessage="1" showErrorMessage="1" prompt="姓と名の間は　スペース　を入れてください。" sqref="D2399:D65536 G18 G22" xr:uid="{BB05983F-B1AE-45FC-8720-B17008DD56F5}"/>
    <dataValidation type="list" allowBlank="1" showInputMessage="1" showErrorMessage="1" sqref="D5:D17" xr:uid="{2F0A91EA-F9A9-40F2-B854-BE40F55859AC}">
      <formula1>$N$12:$N$14</formula1>
    </dataValidation>
  </dataValidations>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DBDA-A9B5-47ED-A95B-862A93336430}">
  <dimension ref="B2:AD34"/>
  <sheetViews>
    <sheetView zoomScale="80" zoomScaleNormal="80" workbookViewId="0">
      <selection activeCell="T13" sqref="T13"/>
    </sheetView>
  </sheetViews>
  <sheetFormatPr defaultRowHeight="18" x14ac:dyDescent="0.45"/>
  <cols>
    <col min="1" max="1" width="1.796875" customWidth="1"/>
    <col min="3" max="3" width="30.69921875" customWidth="1"/>
    <col min="5" max="5" width="2" customWidth="1"/>
    <col min="6" max="6" width="9.296875" hidden="1" customWidth="1"/>
    <col min="7" max="7" width="9.5" hidden="1" customWidth="1"/>
    <col min="8" max="8" width="7.296875" hidden="1" customWidth="1"/>
    <col min="9" max="9" width="9.09765625" hidden="1" customWidth="1"/>
    <col min="10" max="10" width="9.296875" hidden="1" customWidth="1"/>
    <col min="11" max="11" width="7.296875" hidden="1" customWidth="1"/>
    <col min="12" max="12" width="3.69921875" customWidth="1"/>
    <col min="14" max="14" width="30.69921875" customWidth="1"/>
    <col min="17" max="17" width="3.59765625" bestFit="1" customWidth="1"/>
  </cols>
  <sheetData>
    <row r="2" spans="2:30" ht="18" customHeight="1" x14ac:dyDescent="0.45">
      <c r="B2" s="328" t="s">
        <v>156</v>
      </c>
      <c r="C2" s="329"/>
      <c r="D2" s="329"/>
      <c r="M2" s="485" t="s">
        <v>157</v>
      </c>
      <c r="N2" s="485"/>
      <c r="O2" s="485"/>
    </row>
    <row r="3" spans="2:30" ht="18" customHeight="1" x14ac:dyDescent="0.45">
      <c r="B3" s="330"/>
      <c r="C3" s="330"/>
      <c r="D3" s="330"/>
      <c r="M3" s="486"/>
      <c r="N3" s="486"/>
      <c r="O3" s="486"/>
    </row>
    <row r="4" spans="2:30" ht="18.600000000000001" thickBot="1" x14ac:dyDescent="0.5"/>
    <row r="5" spans="2:30" ht="28.8" x14ac:dyDescent="0.45">
      <c r="B5" s="500" t="s">
        <v>127</v>
      </c>
      <c r="C5" s="491" t="str">
        <f>IF(参加申込書!A2="","",参加申込書!A2&amp;参加申込書!D2)</f>
        <v/>
      </c>
      <c r="D5" s="492"/>
      <c r="M5" s="500" t="s">
        <v>127</v>
      </c>
      <c r="N5" s="491" t="str">
        <f>IF(参加申込書!A2="","",参加申込書!A2&amp;参加申込書!D2)</f>
        <v/>
      </c>
      <c r="O5" s="492"/>
      <c r="Q5" s="487"/>
      <c r="R5" s="487" t="s">
        <v>152</v>
      </c>
      <c r="S5" s="487"/>
      <c r="T5" s="487"/>
      <c r="U5" s="487"/>
      <c r="V5" s="487"/>
      <c r="W5" s="487"/>
      <c r="X5" s="487"/>
      <c r="Y5" s="487"/>
      <c r="Z5" s="487"/>
      <c r="AA5" s="487"/>
      <c r="AB5" s="487"/>
      <c r="AC5" s="487"/>
      <c r="AD5" s="487"/>
    </row>
    <row r="6" spans="2:30" ht="29.4" thickBot="1" x14ac:dyDescent="0.5">
      <c r="B6" s="267"/>
      <c r="C6" s="493"/>
      <c r="D6" s="494"/>
      <c r="M6" s="267"/>
      <c r="N6" s="493"/>
      <c r="O6" s="494"/>
      <c r="Q6" s="487">
        <v>1</v>
      </c>
      <c r="R6" s="488" t="s">
        <v>160</v>
      </c>
      <c r="S6" s="489" t="s">
        <v>158</v>
      </c>
      <c r="T6" s="489"/>
      <c r="U6" s="489"/>
      <c r="V6" s="489"/>
      <c r="W6" s="489"/>
      <c r="X6" s="489"/>
      <c r="Y6" s="489"/>
      <c r="Z6" s="489"/>
      <c r="AA6" s="489"/>
      <c r="AB6" s="489"/>
      <c r="AC6" s="489"/>
      <c r="AD6" s="489"/>
    </row>
    <row r="7" spans="2:30" ht="33" thickBot="1" x14ac:dyDescent="0.5">
      <c r="B7" s="70"/>
      <c r="C7" s="495"/>
      <c r="D7" s="495"/>
      <c r="E7" s="73"/>
      <c r="F7" s="73"/>
      <c r="G7" s="73"/>
      <c r="H7" s="73"/>
      <c r="I7" s="73"/>
      <c r="J7" s="73"/>
      <c r="K7" s="73"/>
      <c r="L7" s="73"/>
      <c r="M7" s="70"/>
      <c r="N7" s="495"/>
      <c r="O7" s="495"/>
      <c r="Q7" s="487">
        <v>2</v>
      </c>
      <c r="R7" s="490" t="s">
        <v>153</v>
      </c>
      <c r="S7" s="490"/>
      <c r="T7" s="490"/>
      <c r="U7" s="490"/>
      <c r="V7" s="490"/>
      <c r="W7" s="490"/>
      <c r="X7" s="490"/>
      <c r="Y7" s="490"/>
      <c r="Z7" s="490"/>
      <c r="AA7" s="490"/>
      <c r="AB7" s="490"/>
      <c r="AC7" s="490"/>
      <c r="AD7" s="490"/>
    </row>
    <row r="8" spans="2:30" ht="28.8" x14ac:dyDescent="0.45">
      <c r="B8" s="500" t="s">
        <v>128</v>
      </c>
      <c r="C8" s="496"/>
      <c r="D8" s="497"/>
      <c r="F8" s="219" t="s">
        <v>111</v>
      </c>
      <c r="M8" s="500" t="s">
        <v>128</v>
      </c>
      <c r="N8" s="496"/>
      <c r="O8" s="497"/>
      <c r="Q8" s="487">
        <v>3</v>
      </c>
      <c r="R8" s="487" t="s">
        <v>154</v>
      </c>
      <c r="S8" s="487"/>
      <c r="T8" s="487"/>
      <c r="U8" s="487"/>
      <c r="V8" s="487"/>
      <c r="W8" s="487"/>
      <c r="X8" s="487"/>
      <c r="Y8" s="487"/>
      <c r="Z8" s="487"/>
      <c r="AA8" s="487"/>
      <c r="AB8" s="487"/>
      <c r="AC8" s="487"/>
      <c r="AD8" s="487"/>
    </row>
    <row r="9" spans="2:30" ht="29.4" thickBot="1" x14ac:dyDescent="0.5">
      <c r="B9" s="267"/>
      <c r="C9" s="498"/>
      <c r="D9" s="499"/>
      <c r="F9" s="219" t="s">
        <v>112</v>
      </c>
      <c r="M9" s="267"/>
      <c r="N9" s="498"/>
      <c r="O9" s="499"/>
      <c r="Q9" s="487"/>
      <c r="R9" s="487" t="s">
        <v>155</v>
      </c>
      <c r="S9" s="487"/>
      <c r="T9" s="487"/>
      <c r="U9" s="487"/>
      <c r="V9" s="487"/>
      <c r="W9" s="487"/>
      <c r="X9" s="487"/>
      <c r="Y9" s="487"/>
      <c r="Z9" s="487"/>
      <c r="AA9" s="487"/>
      <c r="AB9" s="487"/>
      <c r="AC9" s="487"/>
      <c r="AD9" s="487"/>
    </row>
    <row r="10" spans="2:30" ht="29.4" thickBot="1" x14ac:dyDescent="0.5">
      <c r="Q10" s="487">
        <v>4</v>
      </c>
      <c r="R10" s="487" t="s">
        <v>159</v>
      </c>
      <c r="S10" s="487"/>
      <c r="T10" s="487"/>
      <c r="U10" s="487"/>
      <c r="V10" s="487"/>
      <c r="W10" s="487"/>
      <c r="X10" s="487"/>
      <c r="Y10" s="487"/>
      <c r="Z10" s="487"/>
      <c r="AA10" s="487"/>
      <c r="AB10" s="487"/>
      <c r="AC10" s="487"/>
      <c r="AD10" s="487"/>
    </row>
    <row r="11" spans="2:30" ht="29.25" customHeight="1" thickBot="1" x14ac:dyDescent="0.5">
      <c r="B11" s="331" t="s">
        <v>129</v>
      </c>
      <c r="C11" s="332" t="s">
        <v>130</v>
      </c>
      <c r="D11" s="333" t="s">
        <v>131</v>
      </c>
      <c r="M11" s="331" t="s">
        <v>129</v>
      </c>
      <c r="N11" s="332" t="s">
        <v>130</v>
      </c>
      <c r="O11" s="333" t="s">
        <v>131</v>
      </c>
    </row>
    <row r="12" spans="2:30" ht="41.4" x14ac:dyDescent="0.8">
      <c r="B12" s="334">
        <v>1</v>
      </c>
      <c r="C12" s="335" ph="1"/>
      <c r="D12" s="336"/>
      <c r="F12">
        <v>1</v>
      </c>
      <c r="G12" t="s">
        <v>132</v>
      </c>
      <c r="M12" s="334">
        <v>1</v>
      </c>
      <c r="N12" s="335" ph="1"/>
      <c r="O12" s="336"/>
    </row>
    <row r="13" spans="2:30" ht="41.4" x14ac:dyDescent="0.8">
      <c r="B13" s="337">
        <v>2</v>
      </c>
      <c r="C13" s="335" ph="1"/>
      <c r="D13" s="338"/>
      <c r="F13">
        <v>2</v>
      </c>
      <c r="G13" t="s">
        <v>133</v>
      </c>
      <c r="M13" s="337">
        <v>2</v>
      </c>
      <c r="N13" s="335" ph="1"/>
      <c r="O13" s="338"/>
    </row>
    <row r="14" spans="2:30" ht="41.4" x14ac:dyDescent="0.8">
      <c r="B14" s="337">
        <v>3</v>
      </c>
      <c r="C14" s="335" ph="1"/>
      <c r="D14" s="338"/>
      <c r="F14">
        <v>3</v>
      </c>
      <c r="G14" t="s">
        <v>134</v>
      </c>
      <c r="M14" s="337">
        <v>3</v>
      </c>
      <c r="N14" s="335" ph="1"/>
      <c r="O14" s="338"/>
    </row>
    <row r="15" spans="2:30" ht="41.4" x14ac:dyDescent="0.8">
      <c r="B15" s="337">
        <v>4</v>
      </c>
      <c r="C15" s="335" ph="1"/>
      <c r="D15" s="338"/>
      <c r="F15">
        <v>4</v>
      </c>
      <c r="G15" t="s">
        <v>135</v>
      </c>
      <c r="M15" s="337">
        <v>4</v>
      </c>
      <c r="N15" s="335" ph="1"/>
      <c r="O15" s="338"/>
    </row>
    <row r="16" spans="2:30" ht="41.4" x14ac:dyDescent="0.8">
      <c r="B16" s="337">
        <v>5</v>
      </c>
      <c r="C16" s="335" ph="1"/>
      <c r="D16" s="338"/>
      <c r="F16">
        <v>5</v>
      </c>
      <c r="G16" t="s">
        <v>136</v>
      </c>
      <c r="M16" s="337">
        <v>5</v>
      </c>
      <c r="N16" s="335" ph="1"/>
      <c r="O16" s="338"/>
    </row>
    <row r="17" spans="2:15" ht="41.4" x14ac:dyDescent="0.8">
      <c r="B17" s="337">
        <v>6</v>
      </c>
      <c r="C17" s="335" ph="1"/>
      <c r="D17" s="338"/>
      <c r="F17">
        <v>6</v>
      </c>
      <c r="G17" t="s">
        <v>137</v>
      </c>
      <c r="M17" s="337">
        <v>6</v>
      </c>
      <c r="N17" s="335" ph="1"/>
      <c r="O17" s="338"/>
    </row>
    <row r="18" spans="2:15" ht="41.4" x14ac:dyDescent="0.8">
      <c r="B18" s="337">
        <v>7</v>
      </c>
      <c r="C18" s="335" ph="1"/>
      <c r="D18" s="338"/>
      <c r="F18">
        <v>7</v>
      </c>
      <c r="G18" t="s">
        <v>138</v>
      </c>
      <c r="M18" s="337">
        <v>7</v>
      </c>
      <c r="N18" s="335" ph="1"/>
      <c r="O18" s="338"/>
    </row>
    <row r="19" spans="2:15" ht="41.4" x14ac:dyDescent="0.8">
      <c r="B19" s="337">
        <v>8</v>
      </c>
      <c r="C19" s="335" ph="1"/>
      <c r="D19" s="338"/>
      <c r="F19">
        <v>8</v>
      </c>
      <c r="G19" t="s">
        <v>139</v>
      </c>
      <c r="M19" s="337">
        <v>8</v>
      </c>
      <c r="N19" s="335" ph="1"/>
      <c r="O19" s="338"/>
    </row>
    <row r="20" spans="2:15" ht="41.4" x14ac:dyDescent="0.8">
      <c r="B20" s="337">
        <v>9</v>
      </c>
      <c r="C20" s="335" ph="1"/>
      <c r="D20" s="338"/>
      <c r="F20">
        <v>9</v>
      </c>
      <c r="G20" t="s">
        <v>140</v>
      </c>
      <c r="M20" s="337">
        <v>9</v>
      </c>
      <c r="N20" s="335" ph="1"/>
      <c r="O20" s="338"/>
    </row>
    <row r="21" spans="2:15" ht="41.4" x14ac:dyDescent="0.8">
      <c r="B21" s="337">
        <v>10</v>
      </c>
      <c r="C21" s="335" ph="1"/>
      <c r="D21" s="338"/>
      <c r="F21">
        <v>10</v>
      </c>
      <c r="G21" t="s">
        <v>141</v>
      </c>
      <c r="M21" s="337">
        <v>10</v>
      </c>
      <c r="N21" s="335" ph="1"/>
      <c r="O21" s="338"/>
    </row>
    <row r="22" spans="2:15" ht="41.4" x14ac:dyDescent="0.8">
      <c r="B22" s="337">
        <v>11</v>
      </c>
      <c r="C22" s="335" ph="1"/>
      <c r="D22" s="338"/>
      <c r="F22">
        <v>11</v>
      </c>
      <c r="G22" t="s">
        <v>142</v>
      </c>
      <c r="M22" s="337">
        <v>11</v>
      </c>
      <c r="N22" s="335" ph="1"/>
      <c r="O22" s="338"/>
    </row>
    <row r="23" spans="2:15" ht="41.4" x14ac:dyDescent="0.8">
      <c r="B23" s="337">
        <v>12</v>
      </c>
      <c r="C23" s="335" ph="1"/>
      <c r="D23" s="338"/>
      <c r="F23">
        <v>12</v>
      </c>
      <c r="G23" t="s">
        <v>143</v>
      </c>
      <c r="M23" s="337">
        <v>12</v>
      </c>
      <c r="N23" s="335" ph="1"/>
      <c r="O23" s="338"/>
    </row>
    <row r="24" spans="2:15" ht="54" x14ac:dyDescent="0.8">
      <c r="B24" s="348" t="s">
        <v>144</v>
      </c>
      <c r="C24" s="335" ph="1"/>
      <c r="D24" s="338"/>
      <c r="F24" s="347" t="s">
        <v>161</v>
      </c>
      <c r="G24" t="s">
        <v>145</v>
      </c>
      <c r="H24" s="316" t="s">
        <v>146</v>
      </c>
      <c r="I24" t="s">
        <v>147</v>
      </c>
      <c r="J24" t="s">
        <v>148</v>
      </c>
      <c r="K24" s="316" t="s">
        <v>149</v>
      </c>
      <c r="M24" s="348" t="s">
        <v>144</v>
      </c>
      <c r="N24" s="335" ph="1"/>
      <c r="O24" s="338"/>
    </row>
    <row r="25" spans="2:15" ht="41.4" x14ac:dyDescent="0.8">
      <c r="B25" s="337">
        <v>14</v>
      </c>
      <c r="C25" s="335" ph="1"/>
      <c r="D25" s="338"/>
      <c r="F25">
        <v>14</v>
      </c>
      <c r="G25" t="s">
        <v>150</v>
      </c>
      <c r="M25" s="337">
        <v>14</v>
      </c>
      <c r="N25" s="335" ph="1"/>
      <c r="O25" s="338"/>
    </row>
    <row r="26" spans="2:15" ht="42" thickBot="1" x14ac:dyDescent="0.85">
      <c r="B26" s="339">
        <v>15</v>
      </c>
      <c r="C26" s="340" ph="1"/>
      <c r="D26" s="341"/>
      <c r="F26">
        <v>15</v>
      </c>
      <c r="G26" t="s">
        <v>151</v>
      </c>
      <c r="M26" s="339">
        <v>15</v>
      </c>
      <c r="N26" s="340" ph="1"/>
      <c r="O26" s="341"/>
    </row>
    <row r="29" spans="2:15" ht="19.8" x14ac:dyDescent="0.45">
      <c r="O29" s="345"/>
    </row>
    <row r="30" spans="2:15" ht="19.8" x14ac:dyDescent="0.45">
      <c r="O30" s="346"/>
    </row>
    <row r="31" spans="2:15" ht="19.8" x14ac:dyDescent="0.45">
      <c r="O31" s="345"/>
    </row>
    <row r="32" spans="2:15" ht="19.8" x14ac:dyDescent="0.45">
      <c r="O32" s="345"/>
    </row>
    <row r="33" spans="15:15" ht="19.8" x14ac:dyDescent="0.45">
      <c r="O33" s="345"/>
    </row>
    <row r="34" spans="15:15" ht="19.8" x14ac:dyDescent="0.45">
      <c r="O34" s="345"/>
    </row>
  </sheetData>
  <mergeCells count="12">
    <mergeCell ref="N5:O6"/>
    <mergeCell ref="N8:O9"/>
    <mergeCell ref="S6:AD6"/>
    <mergeCell ref="R7:AD7"/>
    <mergeCell ref="M2:O3"/>
    <mergeCell ref="M5:M6"/>
    <mergeCell ref="M8:M9"/>
    <mergeCell ref="C8:D9"/>
    <mergeCell ref="B2:D3"/>
    <mergeCell ref="B5:B6"/>
    <mergeCell ref="B8:B9"/>
    <mergeCell ref="C5:D6"/>
  </mergeCells>
  <phoneticPr fontId="3"/>
  <conditionalFormatting sqref="B24">
    <cfRule type="cellIs" dxfId="3" priority="3" operator="equal">
      <formula>$J$24</formula>
    </cfRule>
    <cfRule type="cellIs" dxfId="2" priority="4" operator="equal">
      <formula>$G$24</formula>
    </cfRule>
  </conditionalFormatting>
  <conditionalFormatting sqref="M24">
    <cfRule type="cellIs" dxfId="1" priority="1" operator="equal">
      <formula>$J$24</formula>
    </cfRule>
    <cfRule type="cellIs" dxfId="0" priority="2" operator="equal">
      <formula>$G$24</formula>
    </cfRule>
  </conditionalFormatting>
  <dataValidations count="16">
    <dataValidation type="list" allowBlank="1" showInputMessage="1" showErrorMessage="1" sqref="B24 M24" xr:uid="{839ADC52-9A06-49EC-8A63-0598F1B63245}">
      <formula1>$F$24:$K$24</formula1>
    </dataValidation>
    <dataValidation type="list" allowBlank="1" showInputMessage="1" showErrorMessage="1" sqref="B26 M26" xr:uid="{3C2FF011-6892-46D9-98C0-097367D705C2}">
      <formula1>$F$26:$G$26</formula1>
    </dataValidation>
    <dataValidation type="list" allowBlank="1" showInputMessage="1" showErrorMessage="1" sqref="B25 M25" xr:uid="{2D42B700-4E48-4FC0-A544-6AC3C3BE461D}">
      <formula1>$F$25:$G$25</formula1>
    </dataValidation>
    <dataValidation type="list" allowBlank="1" showInputMessage="1" showErrorMessage="1" sqref="B23 M23" xr:uid="{56018F6A-D9A7-4542-BD45-E32B0376B6BA}">
      <formula1>$F$23:$G$23</formula1>
    </dataValidation>
    <dataValidation type="list" allowBlank="1" showInputMessage="1" showErrorMessage="1" sqref="B22 M22" xr:uid="{B21086EC-71D2-46CC-BED0-0E37FD1BD098}">
      <formula1>$F$22:$G$22</formula1>
    </dataValidation>
    <dataValidation type="list" allowBlank="1" showInputMessage="1" showErrorMessage="1" sqref="B21 M21" xr:uid="{37F4009F-64FF-47C3-BBE6-0B338841573B}">
      <formula1>$F$21:$G$21</formula1>
    </dataValidation>
    <dataValidation type="list" allowBlank="1" showInputMessage="1" showErrorMessage="1" sqref="B20 M20" xr:uid="{1BC9BC32-860E-4E0B-9F65-2D0339EA5DF6}">
      <formula1>$F$20:$G$20</formula1>
    </dataValidation>
    <dataValidation type="list" allowBlank="1" showInputMessage="1" showErrorMessage="1" sqref="B19 M19" xr:uid="{8A8394CF-7558-4A6C-B581-3329663A9696}">
      <formula1>$F$19:$G$19</formula1>
    </dataValidation>
    <dataValidation type="list" allowBlank="1" showInputMessage="1" showErrorMessage="1" sqref="B18 M18" xr:uid="{EE17E70A-FF04-4336-B943-8CA8C89FE1AC}">
      <formula1>$F$18:$G$18</formula1>
    </dataValidation>
    <dataValidation type="list" allowBlank="1" showInputMessage="1" showErrorMessage="1" sqref="B17 M17" xr:uid="{657A8FF6-F676-48DE-A3FF-530722A60F2B}">
      <formula1>$F$17:$G$17</formula1>
    </dataValidation>
    <dataValidation type="list" allowBlank="1" showInputMessage="1" showErrorMessage="1" sqref="B16 M16" xr:uid="{23199904-8331-4BB6-9AD6-8048735817EA}">
      <formula1>$F$16:$G$16</formula1>
    </dataValidation>
    <dataValidation type="list" allowBlank="1" showInputMessage="1" showErrorMessage="1" sqref="B15 M15" xr:uid="{27DBD536-7DF9-4460-862D-AD1D0E6F87F6}">
      <formula1>$F$15:$G$15</formula1>
    </dataValidation>
    <dataValidation type="list" allowBlank="1" showInputMessage="1" showErrorMessage="1" sqref="B14 M14" xr:uid="{EF33B707-3501-41B5-A0E3-33FBDED0E18D}">
      <formula1>$F$14:$G$14</formula1>
    </dataValidation>
    <dataValidation type="list" allowBlank="1" showInputMessage="1" showErrorMessage="1" sqref="B13 M13" xr:uid="{0B36CD88-CA91-4307-823B-9D633B9D132A}">
      <formula1>F13:G13</formula1>
    </dataValidation>
    <dataValidation type="list" allowBlank="1" showInputMessage="1" showErrorMessage="1" sqref="B12 M12" xr:uid="{0755ADE5-751A-4DB8-8772-7B545C80E603}">
      <formula1>$F$12:$G$12</formula1>
    </dataValidation>
    <dataValidation type="list" allowBlank="1" showInputMessage="1" showErrorMessage="1" sqref="D12:D26 O12:O26" xr:uid="{CD941A5E-412A-45EA-826A-B34C403148CE}">
      <formula1>$F$12:$F$14</formula1>
    </dataValidation>
  </dataValidations>
  <pageMargins left="0.7" right="0.7" top="0.75" bottom="0.75" header="0.3" footer="0.3"/>
  <pageSetup paperSize="9" scale="75"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入力の仕方</vt:lpstr>
      <vt:lpstr>参加申込書</vt:lpstr>
      <vt:lpstr>競泳個人男子</vt:lpstr>
      <vt:lpstr>競泳個人女子</vt:lpstr>
      <vt:lpstr>リレー</vt:lpstr>
      <vt:lpstr>水球</vt:lpstr>
      <vt:lpstr>リレー!Print_Area</vt:lpstr>
      <vt:lpstr>競泳個人女子!Print_Area</vt:lpstr>
      <vt:lpstr>競泳個人男子!Print_Area</vt:lpstr>
      <vt:lpstr>水球!Print_Area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草野　眞史</dc:creator>
  <cp:lastModifiedBy>草野　眞史</cp:lastModifiedBy>
  <dcterms:created xsi:type="dcterms:W3CDTF">2021-08-21T01:01:26Z</dcterms:created>
  <dcterms:modified xsi:type="dcterms:W3CDTF">2022-08-18T07:11:35Z</dcterms:modified>
</cp:coreProperties>
</file>