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ew草眞\部活動\水泳部\2019～熊本市専門理事（水泳）\2020　熊本市専門理事（水泳）\R2 新人戦\発送用１\"/>
    </mc:Choice>
  </mc:AlternateContent>
  <xr:revisionPtr revIDLastSave="0" documentId="13_ncr:1_{A89476DB-D5FD-4B33-9C5A-B4DF8B391569}" xr6:coauthVersionLast="45" xr6:coauthVersionMax="45" xr10:uidLastSave="{00000000-0000-0000-0000-000000000000}"/>
  <bookViews>
    <workbookView xWindow="-108" yWindow="-108" windowWidth="23256" windowHeight="13176" activeTab="1" xr2:uid="{00000000-000D-0000-FFFF-FFFF00000000}"/>
  </bookViews>
  <sheets>
    <sheet name="入力について" sheetId="16" r:id="rId1"/>
    <sheet name="個人男子" sheetId="17" r:id="rId2"/>
    <sheet name="個人女子" sheetId="14" r:id="rId3"/>
    <sheet name="男女リレー" sheetId="12" r:id="rId4"/>
    <sheet name="水球" sheetId="19" r:id="rId5"/>
  </sheets>
  <definedNames>
    <definedName name="_xlnm._FilterDatabase" localSheetId="2" hidden="1">個人女子!$B$9:$M$9</definedName>
    <definedName name="_xlnm._FilterDatabase" localSheetId="1" hidden="1">個人男子!$B$9:$M$9</definedName>
    <definedName name="_xlnm._FilterDatabase" localSheetId="3" hidden="1">男女リレー!$B$4:$G$4</definedName>
    <definedName name="_xlnm.Print_Area" localSheetId="2">個人女子!$B$7:$Q$50</definedName>
    <definedName name="_xlnm.Print_Area" localSheetId="1">個人男子!$B$7:$Q$50</definedName>
    <definedName name="_xlnm.Print_Area" localSheetId="3">男女リレー!$B$3:$H$23</definedName>
    <definedName name="_xlnm.Print_Area" localSheetId="0">入力について!$C$1:$U$38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5" i="14" l="1"/>
  <c r="N45" i="17"/>
  <c r="Q40" i="14" l="1"/>
  <c r="Q13" i="14"/>
  <c r="Q14" i="14" s="1"/>
  <c r="Q15" i="14" s="1"/>
  <c r="Q16" i="14" s="1"/>
  <c r="Q17" i="14" s="1"/>
  <c r="Q18" i="14" s="1"/>
  <c r="Q19" i="14" s="1"/>
  <c r="Q20" i="14" s="1"/>
  <c r="Q21" i="14" s="1"/>
  <c r="Q22" i="14" s="1"/>
  <c r="Q23" i="14" s="1"/>
  <c r="Q24" i="14" s="1"/>
  <c r="Q25" i="14" s="1"/>
  <c r="Q26" i="14" s="1"/>
  <c r="Q27" i="14" s="1"/>
  <c r="Q28" i="14" s="1"/>
  <c r="Q29" i="14" s="1"/>
  <c r="Q30" i="14" s="1"/>
  <c r="Q31" i="14" s="1"/>
  <c r="Q32" i="14" s="1"/>
  <c r="Q33" i="14" s="1"/>
  <c r="Q34" i="14" s="1"/>
  <c r="Q35" i="14" s="1"/>
  <c r="Q36" i="14" s="1"/>
  <c r="Q37" i="14" s="1"/>
  <c r="Q38" i="14" s="1"/>
  <c r="Q39" i="14" s="1"/>
  <c r="Q12" i="14"/>
  <c r="Q11" i="14"/>
  <c r="Q40" i="17"/>
  <c r="Q13" i="17"/>
  <c r="Q14" i="17" s="1"/>
  <c r="Q15" i="17" s="1"/>
  <c r="Q16" i="17" s="1"/>
  <c r="Q17" i="17" s="1"/>
  <c r="Q18" i="17" s="1"/>
  <c r="Q19" i="17" s="1"/>
  <c r="Q20" i="17" s="1"/>
  <c r="Q21" i="17" s="1"/>
  <c r="Q22" i="17" s="1"/>
  <c r="Q23" i="17" s="1"/>
  <c r="Q24" i="17" s="1"/>
  <c r="Q25" i="17" s="1"/>
  <c r="Q26" i="17" s="1"/>
  <c r="Q27" i="17" s="1"/>
  <c r="Q28" i="17" s="1"/>
  <c r="Q29" i="17" s="1"/>
  <c r="Q30" i="17" s="1"/>
  <c r="Q31" i="17" s="1"/>
  <c r="Q32" i="17" s="1"/>
  <c r="Q33" i="17" s="1"/>
  <c r="Q34" i="17" s="1"/>
  <c r="Q35" i="17" s="1"/>
  <c r="Q36" i="17" s="1"/>
  <c r="Q37" i="17" s="1"/>
  <c r="Q38" i="17" s="1"/>
  <c r="Q39" i="17" s="1"/>
  <c r="Q12" i="17"/>
  <c r="Q11" i="17"/>
  <c r="N5" i="19"/>
  <c r="C5" i="19"/>
  <c r="N46" i="17"/>
  <c r="N46" i="14"/>
  <c r="N44" i="14" l="1"/>
  <c r="N44" i="17"/>
  <c r="S10" i="17"/>
  <c r="T10" i="17"/>
  <c r="V10" i="17"/>
  <c r="R11" i="17"/>
  <c r="S11" i="17"/>
  <c r="T11" i="17"/>
  <c r="V11" i="17"/>
  <c r="R12" i="17"/>
  <c r="S12" i="17"/>
  <c r="T12" i="17"/>
  <c r="V12" i="17"/>
  <c r="R13" i="17"/>
  <c r="S13" i="17"/>
  <c r="T13" i="17"/>
  <c r="V13" i="17"/>
  <c r="R14" i="17"/>
  <c r="S14" i="17"/>
  <c r="T14" i="17"/>
  <c r="V14" i="17"/>
  <c r="R15" i="17"/>
  <c r="S15" i="17"/>
  <c r="T15" i="17"/>
  <c r="V15" i="17"/>
  <c r="R16" i="17"/>
  <c r="S16" i="17"/>
  <c r="T16" i="17"/>
  <c r="V16" i="17"/>
  <c r="R17" i="17"/>
  <c r="S17" i="17"/>
  <c r="T17" i="17"/>
  <c r="V17" i="17"/>
  <c r="R18" i="17"/>
  <c r="S18" i="17"/>
  <c r="T18" i="17"/>
  <c r="V18" i="17"/>
  <c r="R19" i="17"/>
  <c r="S19" i="17"/>
  <c r="T19" i="17"/>
  <c r="V19" i="17"/>
  <c r="R20" i="17"/>
  <c r="S20" i="17"/>
  <c r="T20" i="17"/>
  <c r="V20" i="17"/>
  <c r="R21" i="17"/>
  <c r="S21" i="17"/>
  <c r="T21" i="17"/>
  <c r="V21" i="17"/>
  <c r="R22" i="17"/>
  <c r="S22" i="17"/>
  <c r="T22" i="17"/>
  <c r="V22" i="17"/>
  <c r="R23" i="17"/>
  <c r="S23" i="17"/>
  <c r="T23" i="17"/>
  <c r="V23" i="17"/>
  <c r="R24" i="17"/>
  <c r="S24" i="17"/>
  <c r="T24" i="17"/>
  <c r="V24" i="17"/>
  <c r="R25" i="17"/>
  <c r="S25" i="17"/>
  <c r="T25" i="17"/>
  <c r="V25" i="17"/>
  <c r="R26" i="17"/>
  <c r="S26" i="17"/>
  <c r="T26" i="17"/>
  <c r="V26" i="17"/>
  <c r="R27" i="17"/>
  <c r="S27" i="17"/>
  <c r="T27" i="17"/>
  <c r="V27" i="17"/>
  <c r="R28" i="17"/>
  <c r="S28" i="17"/>
  <c r="T28" i="17"/>
  <c r="V28" i="17"/>
  <c r="R29" i="17"/>
  <c r="S29" i="17"/>
  <c r="T29" i="17"/>
  <c r="V29" i="17"/>
  <c r="R30" i="17"/>
  <c r="S30" i="17"/>
  <c r="T30" i="17"/>
  <c r="V30" i="17"/>
  <c r="R31" i="17"/>
  <c r="S31" i="17"/>
  <c r="T31" i="17"/>
  <c r="V31" i="17"/>
  <c r="R32" i="17"/>
  <c r="S32" i="17"/>
  <c r="T32" i="17"/>
  <c r="V32" i="17"/>
  <c r="R33" i="17"/>
  <c r="S33" i="17"/>
  <c r="T33" i="17"/>
  <c r="V33" i="17"/>
  <c r="R34" i="17"/>
  <c r="S34" i="17"/>
  <c r="T34" i="17"/>
  <c r="V34" i="17"/>
  <c r="R35" i="17"/>
  <c r="S35" i="17"/>
  <c r="T35" i="17"/>
  <c r="V35" i="17"/>
  <c r="R36" i="17"/>
  <c r="S36" i="17"/>
  <c r="T36" i="17"/>
  <c r="V36" i="17"/>
  <c r="R37" i="17"/>
  <c r="S37" i="17"/>
  <c r="T37" i="17"/>
  <c r="V37" i="17"/>
  <c r="R38" i="17"/>
  <c r="S38" i="17"/>
  <c r="T38" i="17"/>
  <c r="V38" i="17"/>
  <c r="R39" i="17"/>
  <c r="S39" i="17"/>
  <c r="T39" i="17"/>
  <c r="V39" i="17"/>
  <c r="R40" i="17"/>
  <c r="S40" i="17"/>
  <c r="T40" i="17"/>
  <c r="V40" i="17"/>
  <c r="N42" i="17"/>
  <c r="N43" i="17"/>
  <c r="N43" i="14"/>
  <c r="N42" i="14"/>
  <c r="H16" i="12"/>
  <c r="H17" i="12"/>
  <c r="S10" i="14"/>
  <c r="R11" i="14"/>
  <c r="S11" i="14"/>
  <c r="R12" i="14"/>
  <c r="S12" i="14"/>
  <c r="R13" i="14"/>
  <c r="S13" i="14"/>
  <c r="R14" i="14"/>
  <c r="S14" i="14"/>
  <c r="R15" i="14"/>
  <c r="S15" i="14"/>
  <c r="R16" i="14"/>
  <c r="S16" i="14"/>
  <c r="R17" i="14"/>
  <c r="S17" i="14"/>
  <c r="R18" i="14"/>
  <c r="S18" i="14"/>
  <c r="R19" i="14"/>
  <c r="S19" i="14"/>
  <c r="R20" i="14"/>
  <c r="S20" i="14"/>
  <c r="R21" i="14"/>
  <c r="S21" i="14"/>
  <c r="R22" i="14"/>
  <c r="S22" i="14"/>
  <c r="R23" i="14"/>
  <c r="S23" i="14"/>
  <c r="R24" i="14"/>
  <c r="S24" i="14"/>
  <c r="R25" i="14"/>
  <c r="S25" i="14"/>
  <c r="R26" i="14"/>
  <c r="S26" i="14"/>
  <c r="R27" i="14"/>
  <c r="S27" i="14"/>
  <c r="R28" i="14"/>
  <c r="S28" i="14"/>
  <c r="R29" i="14"/>
  <c r="S29" i="14"/>
  <c r="R30" i="14"/>
  <c r="S30" i="14"/>
  <c r="R31" i="14"/>
  <c r="S31" i="14"/>
  <c r="R32" i="14"/>
  <c r="S32" i="14"/>
  <c r="R33" i="14"/>
  <c r="S33" i="14"/>
  <c r="R34" i="14"/>
  <c r="S34" i="14"/>
  <c r="R35" i="14"/>
  <c r="S35" i="14"/>
  <c r="R36" i="14"/>
  <c r="S36" i="14"/>
  <c r="R37" i="14"/>
  <c r="S37" i="14"/>
  <c r="R38" i="14"/>
  <c r="S38" i="14"/>
  <c r="R39" i="14"/>
  <c r="S39" i="14"/>
  <c r="R40" i="14"/>
  <c r="S40" i="14"/>
  <c r="V40" i="14"/>
  <c r="T40" i="14"/>
  <c r="V39" i="14"/>
  <c r="T39" i="14"/>
  <c r="V38" i="14"/>
  <c r="T38" i="14"/>
  <c r="V37" i="14"/>
  <c r="T37" i="14"/>
  <c r="V36" i="14"/>
  <c r="T36" i="14"/>
  <c r="V35" i="14"/>
  <c r="T35" i="14"/>
  <c r="V34" i="14"/>
  <c r="T34" i="14"/>
  <c r="V33" i="14"/>
  <c r="T33" i="14"/>
  <c r="V32" i="14"/>
  <c r="T32" i="14"/>
  <c r="V31" i="14"/>
  <c r="T31" i="14"/>
  <c r="V30" i="14"/>
  <c r="T30" i="14"/>
  <c r="V29" i="14"/>
  <c r="T29" i="14"/>
  <c r="V28" i="14"/>
  <c r="T28" i="14"/>
  <c r="V27" i="14"/>
  <c r="T27" i="14"/>
  <c r="V26" i="14"/>
  <c r="T26" i="14"/>
  <c r="V25" i="14"/>
  <c r="T25" i="14"/>
  <c r="V24" i="14"/>
  <c r="T24" i="14"/>
  <c r="V23" i="14"/>
  <c r="T23" i="14"/>
  <c r="V22" i="14"/>
  <c r="T22" i="14"/>
  <c r="V21" i="14"/>
  <c r="T21" i="14"/>
  <c r="V20" i="14"/>
  <c r="T20" i="14"/>
  <c r="V19" i="14"/>
  <c r="T19" i="14"/>
  <c r="V18" i="14"/>
  <c r="T18" i="14"/>
  <c r="V17" i="14"/>
  <c r="T17" i="14"/>
  <c r="V16" i="14"/>
  <c r="T16" i="14"/>
  <c r="V15" i="14"/>
  <c r="T15" i="14"/>
  <c r="V14" i="14"/>
  <c r="T14" i="14"/>
  <c r="V13" i="14"/>
  <c r="T13" i="14"/>
  <c r="V12" i="14"/>
  <c r="T12" i="14"/>
  <c r="V11" i="14"/>
  <c r="T11" i="14"/>
  <c r="V10" i="14"/>
  <c r="T10" i="14"/>
  <c r="K6" i="12"/>
  <c r="L7" i="12"/>
  <c r="I7" i="12" s="1"/>
  <c r="L9" i="12"/>
  <c r="I9" i="12" s="1"/>
  <c r="L8" i="12"/>
  <c r="I8" i="12"/>
  <c r="L6" i="12"/>
  <c r="I6" i="12" s="1"/>
  <c r="L5" i="12"/>
  <c r="K5" i="12"/>
  <c r="K7" i="12"/>
  <c r="K8" i="12"/>
  <c r="K9" i="12"/>
  <c r="K10" i="12"/>
  <c r="K11" i="12"/>
  <c r="K12" i="12"/>
  <c r="K13" i="12"/>
  <c r="K14" i="12"/>
  <c r="K15" i="12"/>
  <c r="J15" i="12"/>
  <c r="J14" i="12"/>
  <c r="J13" i="12"/>
  <c r="J12" i="12"/>
  <c r="J11" i="12"/>
  <c r="J10" i="12"/>
  <c r="J9" i="12"/>
  <c r="J8" i="12"/>
  <c r="J7" i="12"/>
  <c r="J6" i="12"/>
  <c r="J5" i="12"/>
  <c r="L10" i="12"/>
  <c r="I10" i="12" s="1"/>
  <c r="L12" i="12"/>
  <c r="I12" i="12" s="1"/>
  <c r="L13" i="12"/>
  <c r="I13" i="12" s="1"/>
  <c r="L14" i="12"/>
  <c r="I14" i="12" s="1"/>
  <c r="L15" i="12"/>
  <c r="I15" i="12"/>
  <c r="L11" i="12"/>
  <c r="I11" i="12" s="1"/>
  <c r="H9" i="12"/>
  <c r="H7" i="12"/>
  <c r="H8" i="12"/>
  <c r="H15" i="12"/>
  <c r="H13" i="12" l="1"/>
  <c r="H11" i="12"/>
  <c r="H10" i="12"/>
  <c r="H14" i="12"/>
  <c r="H1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class164</author>
  </authors>
  <commentList>
    <comment ref="I42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個人種目の出場数を
入力してください。</t>
        </r>
      </text>
    </comment>
    <comment ref="I43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リレー種目の出場チーム数を入力してください。</t>
        </r>
      </text>
    </comment>
    <comment ref="I44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水球種目の出場チーム数を入力してください。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class164</author>
  </authors>
  <commentList>
    <comment ref="I42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個人種目の出場数を
入力してください。</t>
        </r>
      </text>
    </comment>
    <comment ref="I43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>リレー種目の出場チーム数を入力してください。</t>
        </r>
      </text>
    </comment>
    <comment ref="I44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>水球種目の出場チーム数を入力してください。</t>
        </r>
      </text>
    </comment>
  </commentList>
</comments>
</file>

<file path=xl/sharedStrings.xml><?xml version="1.0" encoding="utf-8"?>
<sst xmlns="http://schemas.openxmlformats.org/spreadsheetml/2006/main" count="266" uniqueCount="156">
  <si>
    <t>申込P</t>
  </si>
  <si>
    <t>性別</t>
    <rPh sb="0" eb="2">
      <t>セイベツ</t>
    </rPh>
    <phoneticPr fontId="2"/>
  </si>
  <si>
    <t>生年月日</t>
  </si>
  <si>
    <t>種１</t>
  </si>
  <si>
    <t>種目１</t>
  </si>
  <si>
    <t>距離１</t>
  </si>
  <si>
    <t>ﾀｲﾑ１</t>
  </si>
  <si>
    <t>種２</t>
  </si>
  <si>
    <t>種目２</t>
  </si>
  <si>
    <t>距離２</t>
  </si>
  <si>
    <t>ﾀｲﾑ２</t>
  </si>
  <si>
    <t>所属名</t>
    <rPh sb="0" eb="2">
      <t>ショゾク</t>
    </rPh>
    <rPh sb="2" eb="3">
      <t>メイ</t>
    </rPh>
    <phoneticPr fontId="2"/>
  </si>
  <si>
    <t>所属名ﾖﾐ</t>
    <rPh sb="0" eb="2">
      <t>ショゾク</t>
    </rPh>
    <rPh sb="2" eb="3">
      <t>メイ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</si>
  <si>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</si>
  <si>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</si>
  <si>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ﾖﾐ</t>
    <phoneticPr fontId="2"/>
  </si>
  <si>
    <t>種目</t>
    <rPh sb="0" eb="2">
      <t>シュモク</t>
    </rPh>
    <phoneticPr fontId="2"/>
  </si>
  <si>
    <t>入力チーム番号</t>
  </si>
  <si>
    <t>チーム名(20)</t>
  </si>
  <si>
    <t>ﾖﾐｶﾞﾅ(15)</t>
  </si>
  <si>
    <t>記入例</t>
    <rPh sb="0" eb="2">
      <t>キニュウ</t>
    </rPh>
    <rPh sb="2" eb="3">
      <t>レイ</t>
    </rPh>
    <phoneticPr fontId="2"/>
  </si>
  <si>
    <t>タイム</t>
    <phoneticPr fontId="2"/>
  </si>
  <si>
    <t>性別２</t>
    <rPh sb="0" eb="2">
      <t>セイベツ</t>
    </rPh>
    <phoneticPr fontId="2"/>
  </si>
  <si>
    <t>プログラムはタイム順に版組しますので、必ず　タイム　を記載してください。</t>
    <rPh sb="9" eb="10">
      <t>ジュン</t>
    </rPh>
    <rPh sb="11" eb="12">
      <t>ハン</t>
    </rPh>
    <rPh sb="12" eb="13">
      <t>グミ</t>
    </rPh>
    <rPh sb="19" eb="20">
      <t>カナラ</t>
    </rPh>
    <rPh sb="27" eb="29">
      <t>キサイ</t>
    </rPh>
    <phoneticPr fontId="2"/>
  </si>
  <si>
    <t>プログラムはタイム順に版組しますので、必ずタイムを記載してください。</t>
    <rPh sb="9" eb="10">
      <t>ジュン</t>
    </rPh>
    <rPh sb="11" eb="12">
      <t>ハン</t>
    </rPh>
    <rPh sb="12" eb="13">
      <t>グミ</t>
    </rPh>
    <rPh sb="19" eb="20">
      <t>カナラ</t>
    </rPh>
    <rPh sb="25" eb="27">
      <t>キサイ</t>
    </rPh>
    <phoneticPr fontId="2"/>
  </si>
  <si>
    <t>区分</t>
    <rPh sb="0" eb="2">
      <t>クブン</t>
    </rPh>
    <phoneticPr fontId="2"/>
  </si>
  <si>
    <t>基準日＝</t>
    <rPh sb="0" eb="2">
      <t>キジュン</t>
    </rPh>
    <rPh sb="2" eb="3">
      <t>ヒ</t>
    </rPh>
    <phoneticPr fontId="2"/>
  </si>
  <si>
    <t>年齢計算</t>
    <rPh sb="0" eb="2">
      <t>ネンレイ</t>
    </rPh>
    <rPh sb="2" eb="4">
      <t>ケイサン</t>
    </rPh>
    <phoneticPr fontId="2"/>
  </si>
  <si>
    <t>自由形</t>
    <rPh sb="0" eb="3">
      <t>ジユウガタ</t>
    </rPh>
    <phoneticPr fontId="2"/>
  </si>
  <si>
    <t>背泳</t>
    <rPh sb="0" eb="2">
      <t>ハイエイ</t>
    </rPh>
    <phoneticPr fontId="2"/>
  </si>
  <si>
    <t>平泳ぎ</t>
    <rPh sb="0" eb="2">
      <t>ヒラオヨ</t>
    </rPh>
    <phoneticPr fontId="2"/>
  </si>
  <si>
    <t>ﾊﾞﾀﾌﾗｲ</t>
    <phoneticPr fontId="2"/>
  </si>
  <si>
    <t>個人ﾒﾄﾞﾚｰ</t>
    <rPh sb="0" eb="2">
      <t>コジン</t>
    </rPh>
    <phoneticPr fontId="2"/>
  </si>
  <si>
    <t>種目名</t>
    <rPh sb="0" eb="2">
      <t>シュモク</t>
    </rPh>
    <rPh sb="2" eb="3">
      <t>メイ</t>
    </rPh>
    <phoneticPr fontId="2"/>
  </si>
  <si>
    <t>距離</t>
    <rPh sb="0" eb="2">
      <t>キョリ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</si>
  <si>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</si>
  <si>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</si>
  <si>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ﾒﾄﾞﾚｰ</t>
    <phoneticPr fontId="2"/>
  </si>
  <si>
    <t>ﾌﾘｰ</t>
  </si>
  <si>
    <t>ﾌﾘｰ</t>
    <phoneticPr fontId="2"/>
  </si>
  <si>
    <t>５．６年</t>
    <rPh sb="3" eb="4">
      <t>ネン</t>
    </rPh>
    <phoneticPr fontId="2"/>
  </si>
  <si>
    <t>４年以下</t>
    <rPh sb="1" eb="2">
      <t>ネン</t>
    </rPh>
    <rPh sb="2" eb="4">
      <t>イカ</t>
    </rPh>
    <phoneticPr fontId="2"/>
  </si>
  <si>
    <t>区分記号</t>
    <rPh sb="0" eb="2">
      <t>クブン</t>
    </rPh>
    <rPh sb="2" eb="4">
      <t>キゴウ</t>
    </rPh>
    <phoneticPr fontId="2"/>
  </si>
  <si>
    <t>大会選択</t>
    <rPh sb="0" eb="2">
      <t>タイカイ</t>
    </rPh>
    <rPh sb="2" eb="4">
      <t>センタク</t>
    </rPh>
    <phoneticPr fontId="2"/>
  </si>
  <si>
    <t>九州学童</t>
    <rPh sb="0" eb="2">
      <t>キュウシュウ</t>
    </rPh>
    <rPh sb="2" eb="4">
      <t>ガクドウ</t>
    </rPh>
    <phoneticPr fontId="2"/>
  </si>
  <si>
    <t>国民皆泳</t>
    <rPh sb="0" eb="2">
      <t>コクミン</t>
    </rPh>
    <rPh sb="2" eb="3">
      <t>ミナ</t>
    </rPh>
    <rPh sb="3" eb="4">
      <t>オヨ</t>
    </rPh>
    <phoneticPr fontId="2"/>
  </si>
  <si>
    <t>学童ｵﾘﾝﾋﾟｯｸ</t>
    <rPh sb="0" eb="2">
      <t>ガクドウ</t>
    </rPh>
    <phoneticPr fontId="2"/>
  </si>
  <si>
    <t>市学童</t>
    <rPh sb="0" eb="1">
      <t>シ</t>
    </rPh>
    <rPh sb="1" eb="3">
      <t>ガクドウ</t>
    </rPh>
    <phoneticPr fontId="2"/>
  </si>
  <si>
    <t>混合</t>
    <rPh sb="0" eb="2">
      <t>コンゴウ</t>
    </rPh>
    <phoneticPr fontId="2"/>
  </si>
  <si>
    <t>自由形</t>
  </si>
  <si>
    <t>背泳</t>
  </si>
  <si>
    <t>※注意　　計算式が壊れますので、データの複写・移動をしないでください。</t>
    <rPh sb="1" eb="3">
      <t>チュウイ</t>
    </rPh>
    <rPh sb="5" eb="8">
      <t>ケイサンシキ</t>
    </rPh>
    <rPh sb="9" eb="10">
      <t>コワ</t>
    </rPh>
    <rPh sb="20" eb="22">
      <t>フクシャ</t>
    </rPh>
    <rPh sb="23" eb="25">
      <t>イドウ</t>
    </rPh>
    <phoneticPr fontId="2"/>
  </si>
  <si>
    <t>○○中</t>
    <rPh sb="2" eb="3">
      <t>チュウ</t>
    </rPh>
    <phoneticPr fontId="2"/>
  </si>
  <si>
    <t>○○ﾁｭｳ</t>
    <phoneticPr fontId="2"/>
  </si>
  <si>
    <t>上記の通り参加申し込みします</t>
    <rPh sb="0" eb="2">
      <t>ジョウキ</t>
    </rPh>
    <rPh sb="3" eb="4">
      <t>トオ</t>
    </rPh>
    <rPh sb="5" eb="7">
      <t>サンカ</t>
    </rPh>
    <rPh sb="7" eb="8">
      <t>モウ</t>
    </rPh>
    <rPh sb="9" eb="10">
      <t>コ</t>
    </rPh>
    <phoneticPr fontId="2"/>
  </si>
  <si>
    <t>校長（　　　　　　　　　　　　）　　職印</t>
    <rPh sb="0" eb="2">
      <t>コウチョウ</t>
    </rPh>
    <rPh sb="18" eb="20">
      <t>ショクイン</t>
    </rPh>
    <phoneticPr fontId="2"/>
  </si>
  <si>
    <t>申し込み責任者（　　　　　　　　　　　　）</t>
    <rPh sb="0" eb="1">
      <t>モウ</t>
    </rPh>
    <rPh sb="2" eb="3">
      <t>コ</t>
    </rPh>
    <rPh sb="4" eb="7">
      <t>セキニンシャ</t>
    </rPh>
    <phoneticPr fontId="2"/>
  </si>
  <si>
    <t>○○ﾁｭｳ</t>
    <phoneticPr fontId="2"/>
  </si>
  <si>
    <t>熊本　花子</t>
    <rPh sb="0" eb="2">
      <t>クマモト</t>
    </rPh>
    <rPh sb="3" eb="5">
      <t>ハナコ</t>
    </rPh>
    <phoneticPr fontId="2"/>
  </si>
  <si>
    <t>ｸﾏﾓﾄ ﾊﾅｺ</t>
    <phoneticPr fontId="2"/>
  </si>
  <si>
    <t>熊本</t>
    <rPh sb="0" eb="2">
      <t>クマモト</t>
    </rPh>
    <phoneticPr fontId="2"/>
  </si>
  <si>
    <t>立</t>
    <rPh sb="0" eb="1">
      <t>リツ</t>
    </rPh>
    <phoneticPr fontId="2"/>
  </si>
  <si>
    <t>中学校</t>
    <rPh sb="0" eb="3">
      <t>チュウガッコウ</t>
    </rPh>
    <phoneticPr fontId="2"/>
  </si>
  <si>
    <t>校長</t>
    <rPh sb="0" eb="2">
      <t>コウチョウ</t>
    </rPh>
    <phoneticPr fontId="2"/>
  </si>
  <si>
    <t>職印</t>
    <rPh sb="0" eb="2">
      <t>ショクイン</t>
    </rPh>
    <phoneticPr fontId="2"/>
  </si>
  <si>
    <t>申込責任者</t>
    <rPh sb="0" eb="2">
      <t>モウシコミ</t>
    </rPh>
    <rPh sb="2" eb="5">
      <t>セキニンシャ</t>
    </rPh>
    <phoneticPr fontId="2"/>
  </si>
  <si>
    <t>水球</t>
    <rPh sb="0" eb="2">
      <t>スイキュウ</t>
    </rPh>
    <phoneticPr fontId="2"/>
  </si>
  <si>
    <t>○</t>
    <phoneticPr fontId="2"/>
  </si>
  <si>
    <t>ﾌﾘｰﾘﾚｰ</t>
    <phoneticPr fontId="2"/>
  </si>
  <si>
    <t>ﾒﾄﾞﾚﾘﾚｰ</t>
    <phoneticPr fontId="2"/>
  </si>
  <si>
    <t>例</t>
    <rPh sb="0" eb="1">
      <t>レイ</t>
    </rPh>
    <phoneticPr fontId="2"/>
  </si>
  <si>
    <t>④　下学年から上学年の種目（個人種目・リレー種目ともに）に参加することができます。</t>
    <rPh sb="2" eb="3">
      <t>シタ</t>
    </rPh>
    <rPh sb="3" eb="5">
      <t>ガクネン</t>
    </rPh>
    <rPh sb="7" eb="8">
      <t>ジョウ</t>
    </rPh>
    <rPh sb="8" eb="10">
      <t>ガクネン</t>
    </rPh>
    <rPh sb="11" eb="13">
      <t>シュモク</t>
    </rPh>
    <rPh sb="29" eb="31">
      <t>サンカ</t>
    </rPh>
    <phoneticPr fontId="2"/>
  </si>
  <si>
    <t>参　加　料</t>
    <rPh sb="0" eb="1">
      <t>サン</t>
    </rPh>
    <rPh sb="2" eb="3">
      <t>カ</t>
    </rPh>
    <rPh sb="4" eb="5">
      <t>リョウ</t>
    </rPh>
    <phoneticPr fontId="2"/>
  </si>
  <si>
    <t>１０００円</t>
    <rPh sb="4" eb="5">
      <t>エン</t>
    </rPh>
    <phoneticPr fontId="2"/>
  </si>
  <si>
    <t>×</t>
    <phoneticPr fontId="2"/>
  </si>
  <si>
    <t>＝</t>
    <phoneticPr fontId="2"/>
  </si>
  <si>
    <t>円</t>
    <rPh sb="0" eb="1">
      <t>エン</t>
    </rPh>
    <phoneticPr fontId="2"/>
  </si>
  <si>
    <t>リレー種目</t>
    <rPh sb="3" eb="5">
      <t>シュモク</t>
    </rPh>
    <phoneticPr fontId="2"/>
  </si>
  <si>
    <t>チーム</t>
    <phoneticPr fontId="2"/>
  </si>
  <si>
    <t>＝</t>
    <phoneticPr fontId="2"/>
  </si>
  <si>
    <t>合　　　計</t>
    <rPh sb="0" eb="1">
      <t>ア</t>
    </rPh>
    <rPh sb="4" eb="5">
      <t>ケイ</t>
    </rPh>
    <phoneticPr fontId="2"/>
  </si>
  <si>
    <t>水　　　 球</t>
    <rPh sb="0" eb="1">
      <t>ミズ</t>
    </rPh>
    <rPh sb="5" eb="6">
      <t>タマ</t>
    </rPh>
    <phoneticPr fontId="2"/>
  </si>
  <si>
    <t>個人 種目</t>
    <rPh sb="0" eb="2">
      <t>コジン</t>
    </rPh>
    <rPh sb="3" eb="5">
      <t>シュモク</t>
    </rPh>
    <phoneticPr fontId="2"/>
  </si>
  <si>
    <t>ﾖﾐ</t>
    <phoneticPr fontId="2"/>
  </si>
  <si>
    <t>ﾌﾘｰﾘﾚｰ</t>
    <phoneticPr fontId="2"/>
  </si>
  <si>
    <t>ﾒﾄﾞﾚﾘﾚｰ</t>
    <phoneticPr fontId="2"/>
  </si>
  <si>
    <t>○○ﾁｭｳ</t>
    <phoneticPr fontId="2"/>
  </si>
  <si>
    <t>ﾊﾞﾀﾌﾗｲ</t>
    <phoneticPr fontId="2"/>
  </si>
  <si>
    <t>×</t>
    <phoneticPr fontId="2"/>
  </si>
  <si>
    <t>＝</t>
    <phoneticPr fontId="2"/>
  </si>
  <si>
    <t>チーム</t>
    <phoneticPr fontId="2"/>
  </si>
  <si>
    <t>○</t>
    <phoneticPr fontId="2"/>
  </si>
  <si>
    <t>肥後　三四郎</t>
    <rPh sb="0" eb="2">
      <t>ヒゴ</t>
    </rPh>
    <rPh sb="3" eb="6">
      <t>サンシロウ</t>
    </rPh>
    <phoneticPr fontId="2"/>
  </si>
  <si>
    <t>ﾋｺﾞ ｻﾝｼﾛｳ</t>
    <phoneticPr fontId="2"/>
  </si>
  <si>
    <t>⑤　リレーのみ・水球のみ参加の生徒も必ず名前を入力してください。</t>
    <rPh sb="8" eb="10">
      <t>スイキュウ</t>
    </rPh>
    <rPh sb="12" eb="14">
      <t>サンカ</t>
    </rPh>
    <rPh sb="15" eb="17">
      <t>セイト</t>
    </rPh>
    <rPh sb="18" eb="19">
      <t>カナラ</t>
    </rPh>
    <rPh sb="20" eb="22">
      <t>ナマエ</t>
    </rPh>
    <rPh sb="23" eb="25">
      <t>ニュウリョク</t>
    </rPh>
    <phoneticPr fontId="2"/>
  </si>
  <si>
    <t>※　送信データと提出された紙面の内容が異なる　　　　など</t>
    <rPh sb="2" eb="4">
      <t>ソウシン</t>
    </rPh>
    <rPh sb="8" eb="10">
      <t>テイシュツ</t>
    </rPh>
    <rPh sb="13" eb="15">
      <t>シメン</t>
    </rPh>
    <rPh sb="16" eb="18">
      <t>ナイヨウ</t>
    </rPh>
    <rPh sb="19" eb="20">
      <t>コト</t>
    </rPh>
    <phoneticPr fontId="2"/>
  </si>
  <si>
    <t>⑦　１／１０秒、１／１００秒以下のタイム入力は、”．”を使ってください。”，”は不可！</t>
    <rPh sb="6" eb="7">
      <t>ビョウ</t>
    </rPh>
    <rPh sb="13" eb="14">
      <t>ビョウ</t>
    </rPh>
    <rPh sb="14" eb="16">
      <t>イカ</t>
    </rPh>
    <rPh sb="20" eb="22">
      <t>ニュウリョク</t>
    </rPh>
    <rPh sb="28" eb="29">
      <t>ツカ</t>
    </rPh>
    <rPh sb="40" eb="42">
      <t>フカ</t>
    </rPh>
    <phoneticPr fontId="2"/>
  </si>
  <si>
    <t>３０００円</t>
    <rPh sb="4" eb="5">
      <t>エン</t>
    </rPh>
    <phoneticPr fontId="2"/>
  </si>
  <si>
    <t>ピリオド</t>
    <phoneticPr fontId="2"/>
  </si>
  <si>
    <t>コンマ</t>
    <phoneticPr fontId="2"/>
  </si>
  <si>
    <t>託麻中　　草野</t>
    <rPh sb="0" eb="2">
      <t>タクマ</t>
    </rPh>
    <rPh sb="5" eb="7">
      <t>クサノ</t>
    </rPh>
    <phoneticPr fontId="2"/>
  </si>
  <si>
    <r>
      <t>⑧　水球参加校は、個人男子・個人女子のそれぞれの</t>
    </r>
    <r>
      <rPr>
        <b/>
        <sz val="18"/>
        <color rgb="FFFF0000"/>
        <rFont val="ＭＳ Ｐゴシック"/>
        <family val="3"/>
        <charset val="128"/>
      </rPr>
      <t>水球欄に１５名以内で○をつけてください。</t>
    </r>
    <rPh sb="2" eb="4">
      <t>スイキュウ</t>
    </rPh>
    <rPh sb="4" eb="6">
      <t>サンカ</t>
    </rPh>
    <rPh sb="6" eb="7">
      <t>コウ</t>
    </rPh>
    <rPh sb="9" eb="11">
      <t>コジン</t>
    </rPh>
    <rPh sb="11" eb="13">
      <t>ダンシ</t>
    </rPh>
    <rPh sb="14" eb="16">
      <t>コジン</t>
    </rPh>
    <rPh sb="16" eb="18">
      <t>ジョシ</t>
    </rPh>
    <rPh sb="24" eb="26">
      <t>スイキュウ</t>
    </rPh>
    <rPh sb="26" eb="27">
      <t>ラン</t>
    </rPh>
    <rPh sb="30" eb="31">
      <t>メイ</t>
    </rPh>
    <rPh sb="31" eb="33">
      <t>イナイ</t>
    </rPh>
    <phoneticPr fontId="2"/>
  </si>
  <si>
    <t>プリントアウトして生徒に確認して、「データ送信」と「紙面の提出」をお願いします！</t>
    <rPh sb="21" eb="23">
      <t>ソウシン</t>
    </rPh>
    <rPh sb="26" eb="28">
      <t>シメン</t>
    </rPh>
    <rPh sb="29" eb="31">
      <t>テイシュツ</t>
    </rPh>
    <rPh sb="34" eb="35">
      <t>ネガ</t>
    </rPh>
    <phoneticPr fontId="2"/>
  </si>
  <si>
    <t>入力の仕方について</t>
    <rPh sb="0" eb="2">
      <t>ニュウリョク</t>
    </rPh>
    <rPh sb="3" eb="5">
      <t>シカタ</t>
    </rPh>
    <phoneticPr fontId="2"/>
  </si>
  <si>
    <t>②　水球のみ３年生が出場できます。</t>
    <rPh sb="2" eb="4">
      <t>スイキュウ</t>
    </rPh>
    <rPh sb="7" eb="9">
      <t>ネンセイ</t>
    </rPh>
    <rPh sb="10" eb="12">
      <t>シュツジョウ</t>
    </rPh>
    <phoneticPr fontId="2"/>
  </si>
  <si>
    <t>⑨　水球参加校は、別シートの水球メンバー表（男子・女子）にも入力してデータ送信・紙面の提出をしてください。</t>
    <rPh sb="2" eb="4">
      <t>スイキュウ</t>
    </rPh>
    <rPh sb="4" eb="6">
      <t>サンカ</t>
    </rPh>
    <rPh sb="6" eb="7">
      <t>コウ</t>
    </rPh>
    <rPh sb="9" eb="10">
      <t>ベツ</t>
    </rPh>
    <rPh sb="14" eb="16">
      <t>スイキュウ</t>
    </rPh>
    <rPh sb="20" eb="21">
      <t>ヒョウ</t>
    </rPh>
    <rPh sb="22" eb="24">
      <t>ダンシ</t>
    </rPh>
    <rPh sb="25" eb="27">
      <t>ジョシ</t>
    </rPh>
    <rPh sb="30" eb="32">
      <t>ニュウリョク</t>
    </rPh>
    <rPh sb="37" eb="39">
      <t>ソウシン</t>
    </rPh>
    <rPh sb="40" eb="42">
      <t>シメン</t>
    </rPh>
    <rPh sb="43" eb="45">
      <t>テイシュツ</t>
    </rPh>
    <phoneticPr fontId="2"/>
  </si>
  <si>
    <t>※　入力時の種目・タイム</t>
    <rPh sb="2" eb="5">
      <t>ニュウリョクジ</t>
    </rPh>
    <phoneticPr fontId="2"/>
  </si>
  <si>
    <t>令和２年度　第３３回　熊本市中学新人水泳大会参加申し込み</t>
    <rPh sb="0" eb="2">
      <t>レイワ</t>
    </rPh>
    <rPh sb="3" eb="5">
      <t>ネンド</t>
    </rPh>
    <rPh sb="4" eb="5">
      <t>ド</t>
    </rPh>
    <rPh sb="5" eb="7">
      <t>ヘイネンド</t>
    </rPh>
    <rPh sb="6" eb="7">
      <t>ダイ</t>
    </rPh>
    <rPh sb="9" eb="10">
      <t>カイ</t>
    </rPh>
    <rPh sb="11" eb="14">
      <t>クマモトシ</t>
    </rPh>
    <rPh sb="14" eb="16">
      <t>チュウガク</t>
    </rPh>
    <rPh sb="16" eb="18">
      <t>シンジン</t>
    </rPh>
    <rPh sb="18" eb="20">
      <t>スイエイ</t>
    </rPh>
    <rPh sb="20" eb="22">
      <t>タイカイ</t>
    </rPh>
    <rPh sb="22" eb="24">
      <t>サンカ</t>
    </rPh>
    <rPh sb="24" eb="25">
      <t>モウ</t>
    </rPh>
    <rPh sb="26" eb="27">
      <t>コ</t>
    </rPh>
    <phoneticPr fontId="2"/>
  </si>
  <si>
    <t>プログラム</t>
    <phoneticPr fontId="2"/>
  </si>
  <si>
    <t>500円</t>
    <rPh sb="3" eb="4">
      <t>エン</t>
    </rPh>
    <phoneticPr fontId="2"/>
  </si>
  <si>
    <t>×</t>
    <phoneticPr fontId="2"/>
  </si>
  <si>
    <t>冊</t>
    <rPh sb="0" eb="1">
      <t>サツ</t>
    </rPh>
    <phoneticPr fontId="2"/>
  </si>
  <si>
    <t>円</t>
    <rPh sb="0" eb="1">
      <t>エン</t>
    </rPh>
    <phoneticPr fontId="2"/>
  </si>
  <si>
    <t>令和２年度　第３３回　熊本市中学新人水泳大会参加申し込み</t>
    <rPh sb="0" eb="1">
      <t>レイ</t>
    </rPh>
    <rPh sb="1" eb="2">
      <t>ワ</t>
    </rPh>
    <rPh sb="3" eb="5">
      <t>ネンド</t>
    </rPh>
    <rPh sb="6" eb="7">
      <t>ダイ</t>
    </rPh>
    <rPh sb="9" eb="10">
      <t>カイ</t>
    </rPh>
    <rPh sb="11" eb="14">
      <t>クマモトシ</t>
    </rPh>
    <rPh sb="14" eb="16">
      <t>チュウガク</t>
    </rPh>
    <rPh sb="16" eb="18">
      <t>シンジン</t>
    </rPh>
    <rPh sb="18" eb="20">
      <t>スイエイ</t>
    </rPh>
    <rPh sb="20" eb="22">
      <t>タイカイ</t>
    </rPh>
    <rPh sb="22" eb="24">
      <t>サンカ</t>
    </rPh>
    <rPh sb="24" eb="25">
      <t>モウ</t>
    </rPh>
    <rPh sb="26" eb="27">
      <t>コ</t>
    </rPh>
    <phoneticPr fontId="2"/>
  </si>
  <si>
    <t>市新人戦水球メンバー表</t>
    <rPh sb="0" eb="1">
      <t>シ</t>
    </rPh>
    <rPh sb="1" eb="3">
      <t>シンジン</t>
    </rPh>
    <rPh sb="3" eb="4">
      <t>セン</t>
    </rPh>
    <rPh sb="4" eb="6">
      <t>スイキュウ</t>
    </rPh>
    <rPh sb="10" eb="11">
      <t>ヒョウ</t>
    </rPh>
    <phoneticPr fontId="43"/>
  </si>
  <si>
    <t>学校名</t>
    <rPh sb="0" eb="2">
      <t>ガッコウ</t>
    </rPh>
    <rPh sb="2" eb="3">
      <t>メイ</t>
    </rPh>
    <phoneticPr fontId="43"/>
  </si>
  <si>
    <t>性別</t>
    <rPh sb="0" eb="2">
      <t>セイベツ</t>
    </rPh>
    <phoneticPr fontId="43"/>
  </si>
  <si>
    <t>監督名</t>
    <rPh sb="0" eb="2">
      <t>カントク</t>
    </rPh>
    <rPh sb="2" eb="3">
      <t>メイ</t>
    </rPh>
    <phoneticPr fontId="43"/>
  </si>
  <si>
    <t>男子</t>
    <rPh sb="0" eb="2">
      <t>ダンシ</t>
    </rPh>
    <phoneticPr fontId="43"/>
  </si>
  <si>
    <t>女子</t>
    <rPh sb="0" eb="2">
      <t>ジョシ</t>
    </rPh>
    <phoneticPr fontId="43"/>
  </si>
  <si>
    <t>Cap №</t>
    <phoneticPr fontId="4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</si>
  <si>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43"/>
  </si>
  <si>
    <t>学年</t>
    <rPh sb="0" eb="2">
      <t>ガクネン</t>
    </rPh>
    <phoneticPr fontId="43"/>
  </si>
  <si>
    <t>①</t>
    <phoneticPr fontId="43"/>
  </si>
  <si>
    <t>②</t>
    <phoneticPr fontId="43"/>
  </si>
  <si>
    <t>③</t>
    <phoneticPr fontId="43"/>
  </si>
  <si>
    <t>④</t>
    <phoneticPr fontId="43"/>
  </si>
  <si>
    <t>⑤</t>
    <phoneticPr fontId="43"/>
  </si>
  <si>
    <t>⑥</t>
    <phoneticPr fontId="43"/>
  </si>
  <si>
    <t>⑦</t>
    <phoneticPr fontId="43"/>
  </si>
  <si>
    <t>⑧</t>
    <phoneticPr fontId="43"/>
  </si>
  <si>
    <t>⑨</t>
    <phoneticPr fontId="43"/>
  </si>
  <si>
    <t>⑩</t>
    <phoneticPr fontId="43"/>
  </si>
  <si>
    <t>⑪</t>
    <phoneticPr fontId="43"/>
  </si>
  <si>
    <t>⑫</t>
    <phoneticPr fontId="43"/>
  </si>
  <si>
    <t>13（FP）</t>
  </si>
  <si>
    <t>13（FP）</t>
    <phoneticPr fontId="43"/>
  </si>
  <si>
    <t>13（GK）</t>
    <phoneticPr fontId="43"/>
  </si>
  <si>
    <t>13
（FP／GK）</t>
    <phoneticPr fontId="43"/>
  </si>
  <si>
    <t>⑬（FP）</t>
    <phoneticPr fontId="43"/>
  </si>
  <si>
    <t>⑬（GK）</t>
    <phoneticPr fontId="43"/>
  </si>
  <si>
    <t>⑬
（FP／GK）</t>
    <phoneticPr fontId="43"/>
  </si>
  <si>
    <t>⑭</t>
    <phoneticPr fontId="43"/>
  </si>
  <si>
    <t>⑮</t>
    <phoneticPr fontId="43"/>
  </si>
  <si>
    <t>【入力についての注意】</t>
    <rPh sb="1" eb="3">
      <t>ニュウリョク</t>
    </rPh>
    <rPh sb="8" eb="10">
      <t>チュウイ</t>
    </rPh>
    <phoneticPr fontId="43"/>
  </si>
  <si>
    <t>ゴールキーパーは、1番と13番での登録となります。</t>
    <rPh sb="10" eb="11">
      <t>バン</t>
    </rPh>
    <rPh sb="14" eb="15">
      <t>バン</t>
    </rPh>
    <rPh sb="17" eb="19">
      <t>トウロク</t>
    </rPh>
    <phoneticPr fontId="43"/>
  </si>
  <si>
    <t>1番はゴールキーパー（GK）のみの出場、13番はフィールドプレーヤー（FP）としても出場可となります。</t>
    <rPh sb="1" eb="2">
      <t>バン</t>
    </rPh>
    <rPh sb="17" eb="19">
      <t>シュツジョウ</t>
    </rPh>
    <rPh sb="22" eb="23">
      <t>バン</t>
    </rPh>
    <rPh sb="42" eb="44">
      <t>シュツジョウ</t>
    </rPh>
    <rPh sb="44" eb="45">
      <t>カ</t>
    </rPh>
    <phoneticPr fontId="43"/>
  </si>
  <si>
    <t>学校名、監督名、選手名は入力をお願いします。</t>
    <rPh sb="0" eb="2">
      <t>ガッコウ</t>
    </rPh>
    <rPh sb="2" eb="3">
      <t>メイ</t>
    </rPh>
    <rPh sb="4" eb="6">
      <t>カントク</t>
    </rPh>
    <rPh sb="6" eb="7">
      <t>メイ</t>
    </rPh>
    <rPh sb="8" eb="11">
      <t>センシュメイ</t>
    </rPh>
    <rPh sb="12" eb="14">
      <t>ニュウリョク</t>
    </rPh>
    <rPh sb="16" eb="17">
      <t>ネガ</t>
    </rPh>
    <phoneticPr fontId="43"/>
  </si>
  <si>
    <t>学校名</t>
    <rPh sb="0" eb="3">
      <t>ガッコウメイ</t>
    </rPh>
    <phoneticPr fontId="2"/>
  </si>
  <si>
    <t>キャプテンの選手のCap №は○囲み数字をリストから選択してください。</t>
    <rPh sb="6" eb="8">
      <t>センシュ</t>
    </rPh>
    <rPh sb="16" eb="17">
      <t>カコ</t>
    </rPh>
    <rPh sb="18" eb="20">
      <t>スウジ</t>
    </rPh>
    <rPh sb="26" eb="28">
      <t>センタク</t>
    </rPh>
    <phoneticPr fontId="43"/>
  </si>
  <si>
    <t>⑩　万一、入力シートの選手欄が不足した場合は、下のタブを使ってシート自体をコピーをし、入力をしてください。</t>
    <rPh sb="2" eb="4">
      <t>マンイチ</t>
    </rPh>
    <rPh sb="5" eb="7">
      <t>ニュウリョク</t>
    </rPh>
    <rPh sb="11" eb="13">
      <t>センシュ</t>
    </rPh>
    <rPh sb="13" eb="14">
      <t>ラン</t>
    </rPh>
    <rPh sb="15" eb="17">
      <t>フソク</t>
    </rPh>
    <rPh sb="19" eb="21">
      <t>バアイ</t>
    </rPh>
    <rPh sb="23" eb="24">
      <t>シタ</t>
    </rPh>
    <rPh sb="28" eb="29">
      <t>ツカ</t>
    </rPh>
    <rPh sb="34" eb="36">
      <t>ジタイ</t>
    </rPh>
    <rPh sb="43" eb="45">
      <t>ニュウリョク</t>
    </rPh>
    <phoneticPr fontId="2"/>
  </si>
  <si>
    <t xml:space="preserve">　基本的に例年通りの入力方法ですが、新型コロナウイルス感染防止策のため、事前のプログラム注文を募る項目を追加しています。お手数ですが、学校単位で希望冊数のとりまとめをお願い致します。入力については、男女両方にエントリーの学校は「個人男子」シートにまとめて、男子のみ・女子のみのエントリーの学校はそれぞれのシートに入力をしてください。尚、注文いただいたプログラムの大会当日の返却はできませんので、予めご了承ください。
</t>
    <rPh sb="1" eb="4">
      <t>キホンテキ</t>
    </rPh>
    <rPh sb="5" eb="7">
      <t>レイネン</t>
    </rPh>
    <rPh sb="7" eb="8">
      <t>ドオ</t>
    </rPh>
    <rPh sb="10" eb="12">
      <t>ニュウリョク</t>
    </rPh>
    <rPh sb="12" eb="14">
      <t>ホウホウ</t>
    </rPh>
    <rPh sb="18" eb="20">
      <t>シンガタ</t>
    </rPh>
    <rPh sb="27" eb="29">
      <t>カンセン</t>
    </rPh>
    <rPh sb="29" eb="31">
      <t>ボウシ</t>
    </rPh>
    <rPh sb="31" eb="32">
      <t>サク</t>
    </rPh>
    <rPh sb="36" eb="38">
      <t>ジゼン</t>
    </rPh>
    <rPh sb="44" eb="46">
      <t>チュウモン</t>
    </rPh>
    <rPh sb="47" eb="48">
      <t>ツノ</t>
    </rPh>
    <rPh sb="49" eb="51">
      <t>コウモク</t>
    </rPh>
    <rPh sb="52" eb="54">
      <t>ツイカ</t>
    </rPh>
    <rPh sb="61" eb="63">
      <t>テスウ</t>
    </rPh>
    <rPh sb="67" eb="69">
      <t>ガッコウ</t>
    </rPh>
    <rPh sb="69" eb="71">
      <t>タンイ</t>
    </rPh>
    <rPh sb="72" eb="74">
      <t>キボウ</t>
    </rPh>
    <rPh sb="74" eb="76">
      <t>サッスウ</t>
    </rPh>
    <rPh sb="84" eb="85">
      <t>ネガ</t>
    </rPh>
    <rPh sb="86" eb="87">
      <t>イタ</t>
    </rPh>
    <rPh sb="91" eb="93">
      <t>ニュウリョク</t>
    </rPh>
    <rPh sb="99" eb="101">
      <t>ダンジョ</t>
    </rPh>
    <rPh sb="101" eb="103">
      <t>リョウホウ</t>
    </rPh>
    <rPh sb="110" eb="112">
      <t>ガッコウ</t>
    </rPh>
    <rPh sb="114" eb="116">
      <t>コジン</t>
    </rPh>
    <rPh sb="116" eb="118">
      <t>ダンシ</t>
    </rPh>
    <rPh sb="128" eb="130">
      <t>ダンシ</t>
    </rPh>
    <rPh sb="133" eb="135">
      <t>ジョシ</t>
    </rPh>
    <rPh sb="144" eb="146">
      <t>ガッコウ</t>
    </rPh>
    <rPh sb="156" eb="158">
      <t>ニュウリョク</t>
    </rPh>
    <rPh sb="166" eb="167">
      <t>ナオ</t>
    </rPh>
    <rPh sb="168" eb="170">
      <t>チュウモン</t>
    </rPh>
    <rPh sb="181" eb="183">
      <t>タイカイ</t>
    </rPh>
    <rPh sb="183" eb="185">
      <t>トウジツ</t>
    </rPh>
    <rPh sb="186" eb="188">
      <t>ヘンキャク</t>
    </rPh>
    <rPh sb="197" eb="198">
      <t>アラカジ</t>
    </rPh>
    <rPh sb="200" eb="202">
      <t>リョウショウ</t>
    </rPh>
    <phoneticPr fontId="2"/>
  </si>
  <si>
    <r>
      <rPr>
        <b/>
        <sz val="20"/>
        <color rgb="FFFF0000"/>
        <rFont val="ＭＳ Ｐゴシック"/>
        <family val="3"/>
        <charset val="128"/>
      </rPr>
      <t>［注意］誤入力が、時々あります</t>
    </r>
    <r>
      <rPr>
        <sz val="18"/>
        <rFont val="ＭＳ Ｐゴシック"/>
        <family val="3"/>
        <charset val="128"/>
      </rPr>
      <t>。</t>
    </r>
    <rPh sb="1" eb="3">
      <t>チュウイ</t>
    </rPh>
    <rPh sb="4" eb="5">
      <t>ゴ</t>
    </rPh>
    <rPh sb="5" eb="7">
      <t>ニュウリョク</t>
    </rPh>
    <rPh sb="9" eb="11">
      <t>トキドキ</t>
    </rPh>
    <phoneticPr fontId="2"/>
  </si>
  <si>
    <r>
      <t>③　リレー種目は、１年→</t>
    </r>
    <r>
      <rPr>
        <b/>
        <sz val="18"/>
        <color indexed="10"/>
        <rFont val="ＭＳ Ｐゴシック"/>
        <family val="3"/>
        <charset val="128"/>
      </rPr>
      <t>１</t>
    </r>
    <r>
      <rPr>
        <b/>
        <sz val="18"/>
        <rFont val="ＭＳ Ｐゴシック"/>
        <family val="3"/>
        <charset val="128"/>
      </rPr>
      <t>・２年→</t>
    </r>
    <r>
      <rPr>
        <b/>
        <sz val="18"/>
        <color indexed="10"/>
        <rFont val="ＭＳ Ｐゴシック"/>
        <family val="3"/>
        <charset val="128"/>
      </rPr>
      <t>２</t>
    </r>
    <r>
      <rPr>
        <b/>
        <sz val="18"/>
        <rFont val="ＭＳ Ｐゴシック"/>
        <family val="3"/>
        <charset val="128"/>
      </rPr>
      <t>と入力してください。　</t>
    </r>
    <rPh sb="5" eb="7">
      <t>シュモク</t>
    </rPh>
    <rPh sb="10" eb="11">
      <t>ネン</t>
    </rPh>
    <rPh sb="15" eb="16">
      <t>ネン</t>
    </rPh>
    <rPh sb="19" eb="21">
      <t>ニュウリョク</t>
    </rPh>
    <phoneticPr fontId="2"/>
  </si>
  <si>
    <t>⑥　リレー種目は、フリー・メドレー共に４×５０ｍ（２００ｍ）です。</t>
    <rPh sb="5" eb="7">
      <t>シュモク</t>
    </rPh>
    <rPh sb="17" eb="18">
      <t>トモ</t>
    </rPh>
    <phoneticPr fontId="2"/>
  </si>
  <si>
    <t>①　競泳のエントリーは１年生・２年生のみとなり、１人２種目以内となります（制限タイムなし）。</t>
    <rPh sb="2" eb="4">
      <t>キョウエイ</t>
    </rPh>
    <rPh sb="12" eb="14">
      <t>ネンセイ</t>
    </rPh>
    <rPh sb="16" eb="18">
      <t>ネンセイ</t>
    </rPh>
    <rPh sb="24" eb="26">
      <t>ヒトリ</t>
    </rPh>
    <rPh sb="27" eb="29">
      <t>シュモク</t>
    </rPh>
    <rPh sb="29" eb="31">
      <t>イナイ</t>
    </rPh>
    <rPh sb="37" eb="39">
      <t>セイゲン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</si>
</sst>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b/>
      <i/>
      <sz val="18"/>
      <color indexed="56"/>
      <name val="ＭＳ Ｐゴシック"/>
      <family val="3"/>
      <charset val="128"/>
    </font>
    <font>
      <sz val="18"/>
      <color indexed="30"/>
      <name val="ＭＳ Ｐゴシック"/>
      <family val="3"/>
      <charset val="128"/>
    </font>
    <font>
      <sz val="11"/>
      <color indexed="3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18"/>
      <color rgb="FF00B0F0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i/>
      <sz val="26"/>
      <color indexed="5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color rgb="FF0000CC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120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medium">
        <color indexed="12"/>
      </top>
      <bottom/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/>
      <right style="medium">
        <color indexed="30"/>
      </right>
      <top style="medium">
        <color indexed="30"/>
      </top>
      <bottom/>
      <diagonal/>
    </border>
    <border>
      <left/>
      <right style="medium">
        <color indexed="30"/>
      </right>
      <top style="thin">
        <color indexed="48"/>
      </top>
      <bottom style="thin">
        <color indexed="48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/>
      <top/>
      <bottom style="medium">
        <color theme="3"/>
      </bottom>
      <diagonal/>
    </border>
    <border>
      <left style="thin">
        <color indexed="12"/>
      </left>
      <right style="thin">
        <color indexed="12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 style="medium">
        <color indexed="12"/>
      </left>
      <right/>
      <top style="medium">
        <color theme="3"/>
      </top>
      <bottom style="medium">
        <color theme="3"/>
      </bottom>
      <diagonal/>
    </border>
    <border>
      <left/>
      <right style="thin">
        <color indexed="12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thin">
        <color indexed="12"/>
      </right>
      <top style="medium">
        <color theme="3"/>
      </top>
      <bottom style="medium">
        <color theme="3"/>
      </bottom>
      <diagonal/>
    </border>
    <border>
      <left style="thin">
        <color indexed="12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12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thin">
        <color indexed="12"/>
      </top>
      <bottom style="thin">
        <color indexed="12"/>
      </bottom>
      <diagonal/>
    </border>
    <border>
      <left style="medium">
        <color theme="3"/>
      </left>
      <right style="medium">
        <color theme="3"/>
      </right>
      <top/>
      <bottom style="thin">
        <color indexed="12"/>
      </bottom>
      <diagonal/>
    </border>
    <border>
      <left style="thin">
        <color theme="3"/>
      </left>
      <right style="medium">
        <color indexed="12"/>
      </right>
      <top style="medium">
        <color theme="3"/>
      </top>
      <bottom style="medium">
        <color theme="3"/>
      </bottom>
      <diagonal/>
    </border>
    <border>
      <left style="thin">
        <color indexed="12"/>
      </left>
      <right style="medium">
        <color theme="3"/>
      </right>
      <top style="thin">
        <color indexed="12"/>
      </top>
      <bottom style="thin">
        <color indexed="12"/>
      </bottom>
      <diagonal/>
    </border>
    <border>
      <left style="thin">
        <color indexed="48"/>
      </left>
      <right style="medium">
        <color theme="3"/>
      </right>
      <top style="thin">
        <color indexed="48"/>
      </top>
      <bottom style="thin">
        <color indexed="48"/>
      </bottom>
      <diagonal/>
    </border>
    <border>
      <left style="medium">
        <color theme="3"/>
      </left>
      <right style="medium">
        <color theme="3"/>
      </right>
      <top style="thin">
        <color indexed="48"/>
      </top>
      <bottom style="thin">
        <color indexed="48"/>
      </bottom>
      <diagonal/>
    </border>
    <border>
      <left/>
      <right style="medium">
        <color theme="3"/>
      </right>
      <top/>
      <bottom style="thin">
        <color indexed="48"/>
      </bottom>
      <diagonal/>
    </border>
    <border>
      <left/>
      <right style="medium">
        <color theme="3"/>
      </right>
      <top style="thin">
        <color indexed="48"/>
      </top>
      <bottom style="thin">
        <color indexed="48"/>
      </bottom>
      <diagonal/>
    </border>
    <border>
      <left style="medium">
        <color theme="3"/>
      </left>
      <right style="medium">
        <color theme="3"/>
      </right>
      <top style="thin">
        <color indexed="12"/>
      </top>
      <bottom style="medium">
        <color theme="3"/>
      </bottom>
      <diagonal/>
    </border>
    <border>
      <left/>
      <right style="thin">
        <color indexed="12"/>
      </right>
      <top style="thin">
        <color indexed="12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 style="thin">
        <color indexed="48"/>
      </right>
      <top style="thin">
        <color indexed="48"/>
      </top>
      <bottom style="medium">
        <color theme="3"/>
      </bottom>
      <diagonal/>
    </border>
    <border>
      <left style="thin">
        <color indexed="12"/>
      </left>
      <right style="medium">
        <color theme="3"/>
      </right>
      <top style="thin">
        <color indexed="12"/>
      </top>
      <bottom/>
      <diagonal/>
    </border>
    <border>
      <left style="thin">
        <color indexed="12"/>
      </left>
      <right style="medium">
        <color theme="3"/>
      </right>
      <top style="thin">
        <color indexed="12"/>
      </top>
      <bottom style="medium">
        <color theme="3"/>
      </bottom>
      <diagonal/>
    </border>
    <border>
      <left style="thin">
        <color indexed="48"/>
      </left>
      <right style="medium">
        <color theme="3"/>
      </right>
      <top style="thin">
        <color indexed="48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thin">
        <color indexed="48"/>
      </top>
      <bottom style="medium">
        <color theme="3"/>
      </bottom>
      <diagonal/>
    </border>
    <border>
      <left/>
      <right style="medium">
        <color theme="3"/>
      </right>
      <top style="thin">
        <color indexed="48"/>
      </top>
      <bottom style="medium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 style="thin">
        <color indexed="12"/>
      </left>
      <right/>
      <top style="thin">
        <color indexed="12"/>
      </top>
      <bottom style="medium">
        <color theme="3"/>
      </bottom>
      <diagonal/>
    </border>
    <border>
      <left style="thin">
        <color indexed="48"/>
      </left>
      <right/>
      <top style="thin">
        <color indexed="48"/>
      </top>
      <bottom style="medium">
        <color theme="3"/>
      </bottom>
      <diagonal/>
    </border>
    <border>
      <left style="thin">
        <color indexed="12"/>
      </left>
      <right style="medium">
        <color theme="3"/>
      </right>
      <top/>
      <bottom style="thin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indexed="64"/>
      </bottom>
      <diagonal/>
    </border>
    <border>
      <left style="thin">
        <color indexed="48"/>
      </left>
      <right style="medium">
        <color theme="3"/>
      </right>
      <top/>
      <bottom style="thin">
        <color indexed="48"/>
      </bottom>
      <diagonal/>
    </border>
    <border>
      <left style="medium">
        <color theme="3"/>
      </left>
      <right style="medium">
        <color theme="3"/>
      </right>
      <top/>
      <bottom style="thin">
        <color indexed="48"/>
      </bottom>
      <diagonal/>
    </border>
    <border>
      <left/>
      <right style="thin">
        <color indexed="12"/>
      </right>
      <top style="medium">
        <color theme="3"/>
      </top>
      <bottom style="medium">
        <color indexed="64"/>
      </bottom>
      <diagonal/>
    </border>
    <border>
      <left style="thin">
        <color indexed="12"/>
      </left>
      <right style="medium">
        <color theme="3"/>
      </right>
      <top style="medium">
        <color theme="3"/>
      </top>
      <bottom style="medium">
        <color indexed="64"/>
      </bottom>
      <diagonal/>
    </border>
    <border>
      <left/>
      <right style="thin">
        <color indexed="48"/>
      </right>
      <top style="medium">
        <color theme="3"/>
      </top>
      <bottom style="medium">
        <color indexed="64"/>
      </bottom>
      <diagonal/>
    </border>
    <border>
      <left style="thin">
        <color indexed="48"/>
      </left>
      <right style="medium">
        <color theme="3"/>
      </right>
      <top style="medium">
        <color theme="3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medium">
        <color theme="3"/>
      </top>
      <bottom style="medium">
        <color indexed="64"/>
      </bottom>
      <diagonal/>
    </border>
    <border>
      <left/>
      <right style="medium">
        <color theme="3"/>
      </right>
      <top style="medium">
        <color theme="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3"/>
      </right>
      <top style="medium">
        <color indexed="64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indexed="64"/>
      </top>
      <bottom style="medium">
        <color theme="3"/>
      </bottom>
      <diagonal/>
    </border>
    <border>
      <left/>
      <right style="thin">
        <color indexed="64"/>
      </right>
      <top style="medium">
        <color indexed="64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3"/>
      </bottom>
      <diagonal/>
    </border>
    <border>
      <left style="medium">
        <color indexed="64"/>
      </left>
      <right style="medium">
        <color theme="3"/>
      </right>
      <top/>
      <bottom style="thin">
        <color indexed="12"/>
      </bottom>
      <diagonal/>
    </border>
    <border>
      <left/>
      <right style="medium">
        <color indexed="64"/>
      </right>
      <top/>
      <bottom style="thin">
        <color indexed="12"/>
      </bottom>
      <diagonal/>
    </border>
    <border>
      <left style="medium">
        <color indexed="64"/>
      </left>
      <right style="medium">
        <color theme="3"/>
      </right>
      <top style="thin">
        <color indexed="12"/>
      </top>
      <bottom style="thin">
        <color indexed="12"/>
      </bottom>
      <diagonal/>
    </border>
    <border>
      <left/>
      <right style="medium">
        <color indexed="64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medium">
        <color theme="3"/>
      </right>
      <top style="thin">
        <color indexed="12"/>
      </top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medium">
        <color theme="3"/>
      </right>
      <top style="thin">
        <color indexed="12"/>
      </top>
      <bottom style="medium">
        <color indexed="64"/>
      </bottom>
      <diagonal/>
    </border>
    <border>
      <left/>
      <right style="medium">
        <color indexed="64"/>
      </right>
      <top style="thin">
        <color indexed="12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0" fillId="2" borderId="0" xfId="0" applyFill="1" applyBorder="1" applyAlignment="1">
      <alignment horizontal="center" vertical="center"/>
    </xf>
    <xf numFmtId="14" fontId="0" fillId="0" borderId="0" xfId="0" applyNumberFormat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7" xfId="0" applyFill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" fillId="0" borderId="8" xfId="0" applyFont="1" applyBorder="1">
      <alignment vertical="center"/>
    </xf>
    <xf numFmtId="0" fontId="1" fillId="0" borderId="12" xfId="0" applyFont="1" applyBorder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>
      <alignment vertical="center"/>
    </xf>
    <xf numFmtId="0" fontId="0" fillId="0" borderId="12" xfId="0" applyFill="1" applyBorder="1">
      <alignment vertical="center"/>
    </xf>
    <xf numFmtId="0" fontId="0" fillId="3" borderId="14" xfId="0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>
      <alignment vertical="center"/>
    </xf>
    <xf numFmtId="176" fontId="13" fillId="0" borderId="0" xfId="0" applyNumberFormat="1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3" fillId="0" borderId="0" xfId="0" applyFont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17" fillId="2" borderId="1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right" vertical="center"/>
    </xf>
    <xf numFmtId="176" fontId="12" fillId="0" borderId="0" xfId="0" applyNumberFormat="1" applyFont="1" applyFill="1" applyBorder="1">
      <alignment vertical="center"/>
    </xf>
    <xf numFmtId="0" fontId="13" fillId="0" borderId="17" xfId="0" applyFont="1" applyFill="1" applyBorder="1">
      <alignment vertical="center"/>
    </xf>
    <xf numFmtId="0" fontId="12" fillId="0" borderId="17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19" xfId="0" applyFont="1" applyFill="1" applyBorder="1" applyProtection="1">
      <alignment vertical="center"/>
      <protection locked="0"/>
    </xf>
    <xf numFmtId="0" fontId="10" fillId="0" borderId="20" xfId="0" applyFont="1" applyFill="1" applyBorder="1" applyProtection="1">
      <alignment vertical="center"/>
      <protection locked="0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22" fillId="0" borderId="0" xfId="0" applyFont="1">
      <alignment vertical="center"/>
    </xf>
    <xf numFmtId="0" fontId="25" fillId="0" borderId="0" xfId="0" applyFont="1">
      <alignment vertical="center"/>
    </xf>
    <xf numFmtId="0" fontId="27" fillId="0" borderId="0" xfId="0" applyFont="1">
      <alignment vertical="center"/>
    </xf>
    <xf numFmtId="0" fontId="22" fillId="0" borderId="0" xfId="0" applyFont="1" applyBorder="1">
      <alignment vertical="center"/>
    </xf>
    <xf numFmtId="0" fontId="0" fillId="0" borderId="0" xfId="0" applyFont="1">
      <alignment vertical="center"/>
    </xf>
    <xf numFmtId="0" fontId="2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horizontal="center"/>
    </xf>
    <xf numFmtId="0" fontId="18" fillId="0" borderId="0" xfId="0" applyFont="1" applyAlignment="1">
      <alignment vertical="center"/>
    </xf>
    <xf numFmtId="0" fontId="23" fillId="6" borderId="1" xfId="0" applyFont="1" applyFill="1" applyBorder="1" applyAlignment="1" applyProtection="1">
      <alignment horizontal="center" vertical="center"/>
      <protection locked="0"/>
    </xf>
    <xf numFmtId="0" fontId="23" fillId="5" borderId="1" xfId="0" applyFont="1" applyFill="1" applyBorder="1" applyAlignment="1" applyProtection="1">
      <alignment horizontal="center" vertical="center"/>
      <protection locked="0"/>
    </xf>
    <xf numFmtId="0" fontId="23" fillId="6" borderId="27" xfId="0" applyFont="1" applyFill="1" applyBorder="1" applyAlignment="1" applyProtection="1">
      <alignment horizontal="center" vertical="center"/>
      <protection locked="0"/>
    </xf>
    <xf numFmtId="0" fontId="23" fillId="5" borderId="27" xfId="0" applyFont="1" applyFill="1" applyBorder="1" applyAlignment="1" applyProtection="1">
      <alignment horizontal="center" vertical="center"/>
      <protection locked="0"/>
    </xf>
    <xf numFmtId="0" fontId="14" fillId="0" borderId="36" xfId="0" applyFont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39" xfId="0" applyFill="1" applyBorder="1" applyAlignment="1" applyProtection="1">
      <alignment horizontal="center" vertical="center"/>
      <protection locked="0"/>
    </xf>
    <xf numFmtId="176" fontId="0" fillId="7" borderId="40" xfId="0" applyNumberFormat="1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0" fillId="7" borderId="46" xfId="0" applyFill="1" applyBorder="1" applyAlignment="1">
      <alignment horizontal="center" vertical="center"/>
    </xf>
    <xf numFmtId="0" fontId="3" fillId="7" borderId="45" xfId="0" applyFont="1" applyFill="1" applyBorder="1" applyAlignment="1">
      <alignment horizontal="center" vertical="center"/>
    </xf>
    <xf numFmtId="0" fontId="0" fillId="0" borderId="47" xfId="0" applyBorder="1">
      <alignment vertical="center"/>
    </xf>
    <xf numFmtId="0" fontId="23" fillId="6" borderId="48" xfId="0" applyFont="1" applyFill="1" applyBorder="1" applyAlignment="1" applyProtection="1">
      <alignment horizontal="center" vertical="center"/>
      <protection locked="0"/>
    </xf>
    <xf numFmtId="0" fontId="23" fillId="5" borderId="48" xfId="0" applyFont="1" applyFill="1" applyBorder="1" applyAlignment="1" applyProtection="1">
      <alignment horizontal="center" vertical="center"/>
      <protection locked="0"/>
    </xf>
    <xf numFmtId="0" fontId="10" fillId="3" borderId="29" xfId="0" applyFont="1" applyFill="1" applyBorder="1" applyProtection="1">
      <alignment vertical="center"/>
      <protection locked="0"/>
    </xf>
    <xf numFmtId="0" fontId="10" fillId="0" borderId="29" xfId="0" applyFont="1" applyFill="1" applyBorder="1" applyProtection="1">
      <alignment vertical="center"/>
    </xf>
    <xf numFmtId="0" fontId="24" fillId="0" borderId="49" xfId="0" applyFont="1" applyFill="1" applyBorder="1" applyAlignment="1">
      <alignment horizontal="center" vertical="center"/>
    </xf>
    <xf numFmtId="0" fontId="15" fillId="0" borderId="30" xfId="0" applyFont="1" applyFill="1" applyBorder="1" applyProtection="1">
      <alignment vertical="center"/>
      <protection locked="0"/>
    </xf>
    <xf numFmtId="0" fontId="15" fillId="0" borderId="31" xfId="0" applyFont="1" applyFill="1" applyBorder="1" applyProtection="1">
      <alignment vertical="center"/>
      <protection locked="0"/>
    </xf>
    <xf numFmtId="0" fontId="15" fillId="0" borderId="50" xfId="0" applyFont="1" applyFill="1" applyBorder="1" applyAlignment="1" applyProtection="1">
      <alignment horizontal="center" vertical="center"/>
      <protection locked="0"/>
    </xf>
    <xf numFmtId="0" fontId="0" fillId="7" borderId="51" xfId="0" applyFill="1" applyBorder="1" applyAlignment="1">
      <alignment horizontal="center" vertical="center"/>
    </xf>
    <xf numFmtId="176" fontId="15" fillId="0" borderId="32" xfId="0" applyNumberFormat="1" applyFont="1" applyFill="1" applyBorder="1" applyProtection="1">
      <alignment vertical="center"/>
      <protection locked="0"/>
    </xf>
    <xf numFmtId="176" fontId="15" fillId="0" borderId="16" xfId="0" applyNumberFormat="1" applyFont="1" applyFill="1" applyBorder="1" applyProtection="1">
      <alignment vertical="center"/>
      <protection locked="0"/>
    </xf>
    <xf numFmtId="0" fontId="15" fillId="0" borderId="52" xfId="0" applyFont="1" applyFill="1" applyBorder="1" applyProtection="1">
      <alignment vertical="center"/>
      <protection locked="0"/>
    </xf>
    <xf numFmtId="0" fontId="23" fillId="6" borderId="16" xfId="0" applyFont="1" applyFill="1" applyBorder="1" applyAlignment="1" applyProtection="1">
      <alignment horizontal="center" vertical="center"/>
      <protection locked="0"/>
    </xf>
    <xf numFmtId="0" fontId="16" fillId="0" borderId="53" xfId="0" applyFont="1" applyFill="1" applyBorder="1" applyAlignment="1">
      <alignment horizontal="center" vertical="center"/>
    </xf>
    <xf numFmtId="0" fontId="23" fillId="5" borderId="16" xfId="0" applyFont="1" applyFill="1" applyBorder="1" applyAlignment="1" applyProtection="1">
      <alignment horizontal="center" vertical="center"/>
      <protection locked="0"/>
    </xf>
    <xf numFmtId="0" fontId="23" fillId="6" borderId="53" xfId="0" applyFont="1" applyFill="1" applyBorder="1" applyProtection="1">
      <alignment vertical="center"/>
      <protection locked="0"/>
    </xf>
    <xf numFmtId="0" fontId="23" fillId="5" borderId="53" xfId="0" applyFont="1" applyFill="1" applyBorder="1" applyAlignment="1" applyProtection="1">
      <alignment horizontal="center" vertical="center"/>
      <protection locked="0"/>
    </xf>
    <xf numFmtId="0" fontId="19" fillId="8" borderId="54" xfId="0" applyFont="1" applyFill="1" applyBorder="1" applyAlignment="1" applyProtection="1">
      <alignment horizontal="center" vertical="center"/>
      <protection locked="0"/>
    </xf>
    <xf numFmtId="0" fontId="23" fillId="0" borderId="56" xfId="0" applyFont="1" applyFill="1" applyBorder="1" applyAlignment="1" applyProtection="1">
      <alignment horizontal="center" vertical="center"/>
    </xf>
    <xf numFmtId="0" fontId="19" fillId="8" borderId="54" xfId="0" applyFont="1" applyFill="1" applyBorder="1" applyAlignment="1" applyProtection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15" fillId="0" borderId="33" xfId="0" applyFont="1" applyFill="1" applyBorder="1" applyProtection="1">
      <alignment vertical="center"/>
      <protection locked="0"/>
    </xf>
    <xf numFmtId="0" fontId="15" fillId="0" borderId="58" xfId="0" applyFont="1" applyFill="1" applyBorder="1" applyProtection="1">
      <alignment vertical="center"/>
      <protection locked="0"/>
    </xf>
    <xf numFmtId="0" fontId="15" fillId="0" borderId="49" xfId="0" applyFont="1" applyFill="1" applyBorder="1" applyAlignment="1" applyProtection="1">
      <alignment horizontal="center" vertical="center"/>
      <protection locked="0"/>
    </xf>
    <xf numFmtId="0" fontId="15" fillId="0" borderId="59" xfId="0" applyFont="1" applyFill="1" applyBorder="1" applyAlignment="1" applyProtection="1">
      <alignment horizontal="center" vertical="center"/>
      <protection locked="0"/>
    </xf>
    <xf numFmtId="176" fontId="15" fillId="0" borderId="60" xfId="0" applyNumberFormat="1" applyFont="1" applyFill="1" applyBorder="1" applyProtection="1">
      <alignment vertical="center"/>
      <protection locked="0"/>
    </xf>
    <xf numFmtId="0" fontId="15" fillId="0" borderId="61" xfId="0" applyFont="1" applyFill="1" applyBorder="1" applyProtection="1">
      <alignment vertical="center"/>
      <protection locked="0"/>
    </xf>
    <xf numFmtId="0" fontId="15" fillId="0" borderId="62" xfId="0" applyFont="1" applyFill="1" applyBorder="1" applyProtection="1">
      <alignment vertical="center"/>
      <protection locked="0"/>
    </xf>
    <xf numFmtId="0" fontId="23" fillId="6" borderId="60" xfId="0" applyFont="1" applyFill="1" applyBorder="1" applyAlignment="1" applyProtection="1">
      <alignment horizontal="center" vertical="center"/>
      <protection locked="0"/>
    </xf>
    <xf numFmtId="0" fontId="16" fillId="0" borderId="63" xfId="0" applyFont="1" applyFill="1" applyBorder="1" applyAlignment="1">
      <alignment horizontal="center" vertical="center"/>
    </xf>
    <xf numFmtId="0" fontId="23" fillId="5" borderId="60" xfId="0" applyFont="1" applyFill="1" applyBorder="1" applyAlignment="1" applyProtection="1">
      <alignment horizontal="center" vertical="center"/>
      <protection locked="0"/>
    </xf>
    <xf numFmtId="0" fontId="23" fillId="6" borderId="63" xfId="0" applyFont="1" applyFill="1" applyBorder="1" applyProtection="1">
      <alignment vertical="center"/>
      <protection locked="0"/>
    </xf>
    <xf numFmtId="0" fontId="23" fillId="5" borderId="63" xfId="0" applyFont="1" applyFill="1" applyBorder="1" applyAlignment="1" applyProtection="1">
      <alignment horizontal="center" vertical="center"/>
      <protection locked="0"/>
    </xf>
    <xf numFmtId="0" fontId="19" fillId="8" borderId="64" xfId="0" applyFont="1" applyFill="1" applyBorder="1" applyAlignment="1" applyProtection="1">
      <alignment horizontal="center" vertical="center"/>
      <protection locked="0"/>
    </xf>
    <xf numFmtId="0" fontId="23" fillId="0" borderId="65" xfId="0" applyFont="1" applyFill="1" applyBorder="1" applyAlignment="1" applyProtection="1">
      <alignment horizontal="center" vertical="center"/>
    </xf>
    <xf numFmtId="0" fontId="19" fillId="8" borderId="64" xfId="0" applyFont="1" applyFill="1" applyBorder="1" applyAlignment="1" applyProtection="1">
      <alignment horizontal="center" vertical="center"/>
    </xf>
    <xf numFmtId="0" fontId="10" fillId="6" borderId="27" xfId="0" applyFont="1" applyFill="1" applyBorder="1" applyAlignment="1" applyProtection="1">
      <alignment horizontal="center" vertical="center"/>
      <protection locked="0"/>
    </xf>
    <xf numFmtId="0" fontId="10" fillId="5" borderId="27" xfId="0" applyFont="1" applyFill="1" applyBorder="1" applyAlignment="1" applyProtection="1">
      <alignment horizontal="center" vertical="center"/>
      <protection locked="0"/>
    </xf>
    <xf numFmtId="0" fontId="0" fillId="7" borderId="66" xfId="0" applyFill="1" applyBorder="1" applyAlignment="1" applyProtection="1">
      <alignment horizontal="center" vertical="center"/>
      <protection locked="0"/>
    </xf>
    <xf numFmtId="0" fontId="0" fillId="7" borderId="67" xfId="0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0" fontId="10" fillId="0" borderId="68" xfId="0" applyFont="1" applyFill="1" applyBorder="1" applyProtection="1">
      <alignment vertical="center"/>
      <protection locked="0"/>
    </xf>
    <xf numFmtId="0" fontId="10" fillId="6" borderId="48" xfId="0" applyFont="1" applyFill="1" applyBorder="1" applyAlignment="1" applyProtection="1">
      <alignment horizontal="center" vertical="center"/>
      <protection locked="0"/>
    </xf>
    <xf numFmtId="0" fontId="10" fillId="5" borderId="48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10" fillId="0" borderId="31" xfId="0" applyFont="1" applyFill="1" applyBorder="1" applyProtection="1">
      <alignment vertical="center"/>
      <protection locked="0"/>
    </xf>
    <xf numFmtId="0" fontId="10" fillId="0" borderId="33" xfId="0" applyFont="1" applyFill="1" applyBorder="1" applyProtection="1">
      <alignment vertical="center"/>
      <protection locked="0"/>
    </xf>
    <xf numFmtId="0" fontId="10" fillId="0" borderId="58" xfId="0" applyFont="1" applyFill="1" applyBorder="1" applyProtection="1">
      <alignment vertical="center"/>
      <protection locked="0"/>
    </xf>
    <xf numFmtId="0" fontId="10" fillId="0" borderId="49" xfId="0" applyFont="1" applyFill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 applyProtection="1">
      <alignment horizontal="center" vertical="center"/>
      <protection locked="0"/>
    </xf>
    <xf numFmtId="0" fontId="10" fillId="0" borderId="59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Protection="1">
      <alignment vertical="center"/>
      <protection locked="0"/>
    </xf>
    <xf numFmtId="176" fontId="10" fillId="0" borderId="32" xfId="0" applyNumberFormat="1" applyFont="1" applyFill="1" applyBorder="1" applyProtection="1">
      <alignment vertical="center"/>
      <protection locked="0"/>
    </xf>
    <xf numFmtId="176" fontId="10" fillId="0" borderId="16" xfId="0" applyNumberFormat="1" applyFont="1" applyFill="1" applyBorder="1" applyProtection="1">
      <alignment vertical="center"/>
      <protection locked="0"/>
    </xf>
    <xf numFmtId="0" fontId="10" fillId="0" borderId="52" xfId="0" applyFont="1" applyFill="1" applyBorder="1" applyProtection="1">
      <alignment vertical="center"/>
      <protection locked="0"/>
    </xf>
    <xf numFmtId="0" fontId="10" fillId="6" borderId="16" xfId="0" applyFont="1" applyFill="1" applyBorder="1" applyAlignment="1" applyProtection="1">
      <alignment horizontal="center" vertical="center"/>
      <protection locked="0"/>
    </xf>
    <xf numFmtId="0" fontId="11" fillId="0" borderId="53" xfId="0" applyFont="1" applyFill="1" applyBorder="1" applyAlignment="1">
      <alignment horizontal="center" vertical="center"/>
    </xf>
    <xf numFmtId="0" fontId="10" fillId="5" borderId="16" xfId="0" applyFont="1" applyFill="1" applyBorder="1" applyAlignment="1" applyProtection="1">
      <alignment horizontal="center" vertical="center"/>
      <protection locked="0"/>
    </xf>
    <xf numFmtId="0" fontId="10" fillId="6" borderId="53" xfId="0" applyFont="1" applyFill="1" applyBorder="1" applyProtection="1">
      <alignment vertical="center"/>
      <protection locked="0"/>
    </xf>
    <xf numFmtId="0" fontId="10" fillId="5" borderId="53" xfId="0" applyFont="1" applyFill="1" applyBorder="1" applyAlignment="1" applyProtection="1">
      <alignment horizontal="center" vertical="center"/>
      <protection locked="0"/>
    </xf>
    <xf numFmtId="0" fontId="26" fillId="8" borderId="54" xfId="0" applyFont="1" applyFill="1" applyBorder="1" applyAlignment="1" applyProtection="1">
      <alignment horizontal="center" vertical="center"/>
      <protection locked="0"/>
    </xf>
    <xf numFmtId="0" fontId="10" fillId="0" borderId="56" xfId="0" applyFont="1" applyFill="1" applyBorder="1" applyAlignment="1" applyProtection="1">
      <alignment horizontal="center" vertical="center"/>
    </xf>
    <xf numFmtId="0" fontId="20" fillId="8" borderId="54" xfId="0" applyFont="1" applyFill="1" applyBorder="1" applyAlignment="1" applyProtection="1">
      <alignment horizontal="center" vertical="center"/>
    </xf>
    <xf numFmtId="176" fontId="10" fillId="0" borderId="34" xfId="0" applyNumberFormat="1" applyFont="1" applyFill="1" applyBorder="1" applyProtection="1">
      <alignment vertical="center"/>
      <protection locked="0"/>
    </xf>
    <xf numFmtId="176" fontId="10" fillId="0" borderId="69" xfId="0" applyNumberFormat="1" applyFont="1" applyFill="1" applyBorder="1" applyProtection="1">
      <alignment vertical="center"/>
      <protection locked="0"/>
    </xf>
    <xf numFmtId="0" fontId="10" fillId="6" borderId="60" xfId="0" applyFont="1" applyFill="1" applyBorder="1" applyAlignment="1" applyProtection="1">
      <alignment horizontal="center" vertical="center"/>
      <protection locked="0"/>
    </xf>
    <xf numFmtId="0" fontId="11" fillId="0" borderId="54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0" fillId="5" borderId="60" xfId="0" applyFont="1" applyFill="1" applyBorder="1" applyAlignment="1" applyProtection="1">
      <alignment horizontal="center" vertical="center"/>
      <protection locked="0"/>
    </xf>
    <xf numFmtId="0" fontId="10" fillId="6" borderId="63" xfId="0" applyFont="1" applyFill="1" applyBorder="1" applyProtection="1">
      <alignment vertical="center"/>
      <protection locked="0"/>
    </xf>
    <xf numFmtId="0" fontId="10" fillId="5" borderId="63" xfId="0" applyFont="1" applyFill="1" applyBorder="1" applyAlignment="1" applyProtection="1">
      <alignment horizontal="center" vertical="center"/>
      <protection locked="0"/>
    </xf>
    <xf numFmtId="0" fontId="26" fillId="8" borderId="64" xfId="0" applyFont="1" applyFill="1" applyBorder="1" applyAlignment="1" applyProtection="1">
      <alignment horizontal="center" vertical="center"/>
      <protection locked="0"/>
    </xf>
    <xf numFmtId="0" fontId="10" fillId="0" borderId="65" xfId="0" applyFont="1" applyFill="1" applyBorder="1" applyAlignment="1" applyProtection="1">
      <alignment horizontal="center" vertical="center"/>
    </xf>
    <xf numFmtId="0" fontId="20" fillId="8" borderId="64" xfId="0" applyFont="1" applyFill="1" applyBorder="1" applyAlignment="1" applyProtection="1">
      <alignment horizontal="center" vertical="center"/>
    </xf>
    <xf numFmtId="0" fontId="15" fillId="2" borderId="31" xfId="0" applyFont="1" applyFill="1" applyBorder="1" applyAlignment="1" applyProtection="1">
      <alignment horizontal="center" vertical="center"/>
      <protection locked="0"/>
    </xf>
    <xf numFmtId="0" fontId="21" fillId="0" borderId="49" xfId="0" applyFont="1" applyFill="1" applyBorder="1" applyAlignment="1">
      <alignment horizontal="center" vertical="center" wrapText="1"/>
    </xf>
    <xf numFmtId="0" fontId="15" fillId="2" borderId="49" xfId="0" applyFont="1" applyFill="1" applyBorder="1" applyAlignment="1" applyProtection="1">
      <alignment horizontal="center" vertical="center"/>
      <protection locked="0"/>
    </xf>
    <xf numFmtId="0" fontId="5" fillId="3" borderId="31" xfId="0" applyFont="1" applyFill="1" applyBorder="1" applyAlignment="1" applyProtection="1">
      <alignment horizontal="left" vertical="center" wrapText="1"/>
    </xf>
    <xf numFmtId="0" fontId="15" fillId="2" borderId="52" xfId="0" applyFont="1" applyFill="1" applyBorder="1" applyProtection="1">
      <alignment vertical="center"/>
      <protection locked="0"/>
    </xf>
    <xf numFmtId="0" fontId="5" fillId="0" borderId="31" xfId="0" applyFont="1" applyFill="1" applyBorder="1" applyAlignment="1" applyProtection="1">
      <alignment horizontal="left" vertical="center" wrapText="1"/>
    </xf>
    <xf numFmtId="0" fontId="21" fillId="3" borderId="50" xfId="0" applyFont="1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/>
    </xf>
    <xf numFmtId="0" fontId="0" fillId="3" borderId="30" xfId="0" applyFill="1" applyBorder="1" applyAlignment="1" applyProtection="1">
      <alignment horizontal="center" vertical="center"/>
      <protection locked="0"/>
    </xf>
    <xf numFmtId="0" fontId="5" fillId="3" borderId="35" xfId="0" applyFont="1" applyFill="1" applyBorder="1" applyAlignment="1">
      <alignment horizontal="center" vertical="center" wrapText="1"/>
    </xf>
    <xf numFmtId="0" fontId="5" fillId="3" borderId="70" xfId="0" applyFont="1" applyFill="1" applyBorder="1" applyAlignment="1">
      <alignment horizontal="center" vertical="center" wrapText="1"/>
    </xf>
    <xf numFmtId="0" fontId="28" fillId="0" borderId="0" xfId="0" applyFont="1" applyBorder="1">
      <alignment vertical="center"/>
    </xf>
    <xf numFmtId="0" fontId="29" fillId="0" borderId="0" xfId="0" applyFont="1" applyBorder="1">
      <alignment vertical="center"/>
    </xf>
    <xf numFmtId="0" fontId="34" fillId="0" borderId="0" xfId="0" applyFont="1" applyBorder="1">
      <alignment vertical="center"/>
    </xf>
    <xf numFmtId="0" fontId="35" fillId="0" borderId="0" xfId="0" applyFont="1" applyBorder="1">
      <alignment vertical="center"/>
    </xf>
    <xf numFmtId="0" fontId="0" fillId="0" borderId="72" xfId="0" applyBorder="1">
      <alignment vertical="center"/>
    </xf>
    <xf numFmtId="0" fontId="0" fillId="0" borderId="73" xfId="0" applyBorder="1">
      <alignment vertical="center"/>
    </xf>
    <xf numFmtId="0" fontId="28" fillId="0" borderId="74" xfId="0" applyFont="1" applyBorder="1">
      <alignment vertical="center"/>
    </xf>
    <xf numFmtId="0" fontId="0" fillId="0" borderId="75" xfId="0" applyBorder="1">
      <alignment vertical="center"/>
    </xf>
    <xf numFmtId="0" fontId="0" fillId="0" borderId="74" xfId="0" applyBorder="1">
      <alignment vertical="center"/>
    </xf>
    <xf numFmtId="0" fontId="28" fillId="0" borderId="6" xfId="0" applyFont="1" applyBorder="1">
      <alignment vertical="center"/>
    </xf>
    <xf numFmtId="0" fontId="36" fillId="0" borderId="25" xfId="0" applyFont="1" applyBorder="1">
      <alignment vertical="center"/>
    </xf>
    <xf numFmtId="0" fontId="0" fillId="0" borderId="25" xfId="0" applyBorder="1">
      <alignment vertical="center"/>
    </xf>
    <xf numFmtId="0" fontId="29" fillId="0" borderId="25" xfId="0" applyFont="1" applyBorder="1">
      <alignment vertical="center"/>
    </xf>
    <xf numFmtId="0" fontId="0" fillId="0" borderId="26" xfId="0" applyBorder="1">
      <alignment vertical="center"/>
    </xf>
    <xf numFmtId="0" fontId="37" fillId="0" borderId="0" xfId="0" applyFont="1">
      <alignment vertical="center"/>
    </xf>
    <xf numFmtId="0" fontId="22" fillId="0" borderId="0" xfId="0" applyFont="1" applyFill="1" applyBorder="1">
      <alignment vertical="center"/>
    </xf>
    <xf numFmtId="0" fontId="36" fillId="0" borderId="0" xfId="0" applyFont="1" applyBorder="1">
      <alignment vertical="center"/>
    </xf>
    <xf numFmtId="0" fontId="38" fillId="0" borderId="0" xfId="0" applyFont="1" applyBorder="1">
      <alignment vertical="center"/>
    </xf>
    <xf numFmtId="0" fontId="22" fillId="0" borderId="74" xfId="0" applyFont="1" applyBorder="1">
      <alignment vertical="center"/>
    </xf>
    <xf numFmtId="0" fontId="0" fillId="0" borderId="71" xfId="0" applyBorder="1">
      <alignment vertical="center"/>
    </xf>
    <xf numFmtId="0" fontId="40" fillId="0" borderId="0" xfId="0" applyFont="1">
      <alignment vertical="center"/>
    </xf>
    <xf numFmtId="0" fontId="4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45" fillId="0" borderId="82" xfId="0" applyFont="1" applyBorder="1" applyAlignment="1">
      <alignment horizontal="center" vertical="center" shrinkToFit="1"/>
    </xf>
    <xf numFmtId="0" fontId="45" fillId="0" borderId="83" xfId="0" applyFont="1" applyBorder="1" applyAlignment="1">
      <alignment horizontal="center" vertical="center" shrinkToFit="1"/>
    </xf>
    <xf numFmtId="0" fontId="45" fillId="0" borderId="84" xfId="0" applyFont="1" applyBorder="1" applyAlignment="1">
      <alignment horizontal="center" vertical="center"/>
    </xf>
    <xf numFmtId="0" fontId="46" fillId="9" borderId="85" xfId="0" applyFont="1" applyFill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7" fillId="9" borderId="87" xfId="0" applyFont="1" applyFill="1" applyBorder="1" applyAlignment="1">
      <alignment horizontal="center" vertical="center" shrinkToFit="1"/>
    </xf>
    <xf numFmtId="0" fontId="49" fillId="9" borderId="87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47" fillId="9" borderId="79" xfId="0" applyFont="1" applyFill="1" applyBorder="1" applyAlignment="1">
      <alignment horizontal="center" vertical="center" shrinkToFit="1"/>
    </xf>
    <xf numFmtId="0" fontId="47" fillId="0" borderId="89" xfId="0" applyFont="1" applyBorder="1" applyAlignment="1">
      <alignment horizontal="center" vertical="center" shrinkToFit="1"/>
    </xf>
    <xf numFmtId="0" fontId="48" fillId="10" borderId="86" xfId="0" applyFont="1" applyFill="1" applyBorder="1" applyAlignment="1">
      <alignment horizontal="center" vertical="center"/>
    </xf>
    <xf numFmtId="0" fontId="48" fillId="10" borderId="88" xfId="0" applyFont="1" applyFill="1" applyBorder="1" applyAlignment="1">
      <alignment horizontal="center" vertical="center"/>
    </xf>
    <xf numFmtId="0" fontId="48" fillId="10" borderId="80" xfId="0" applyFont="1" applyFill="1" applyBorder="1" applyAlignment="1">
      <alignment horizontal="center" vertical="center"/>
    </xf>
    <xf numFmtId="0" fontId="48" fillId="11" borderId="86" xfId="0" applyFont="1" applyFill="1" applyBorder="1" applyAlignment="1">
      <alignment horizontal="center" vertical="center"/>
    </xf>
    <xf numFmtId="0" fontId="48" fillId="11" borderId="88" xfId="0" applyFont="1" applyFill="1" applyBorder="1" applyAlignment="1">
      <alignment horizontal="center" vertical="center"/>
    </xf>
    <xf numFmtId="0" fontId="48" fillId="11" borderId="80" xfId="0" applyFont="1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15" fillId="0" borderId="70" xfId="0" applyFont="1" applyFill="1" applyBorder="1" applyProtection="1">
      <alignment vertical="center"/>
      <protection locked="0"/>
    </xf>
    <xf numFmtId="0" fontId="16" fillId="0" borderId="94" xfId="0" applyFont="1" applyFill="1" applyBorder="1" applyAlignment="1">
      <alignment horizontal="center" vertical="center"/>
    </xf>
    <xf numFmtId="0" fontId="23" fillId="6" borderId="32" xfId="0" applyFont="1" applyFill="1" applyBorder="1" applyAlignment="1" applyProtection="1">
      <alignment horizontal="center" vertical="center"/>
      <protection locked="0"/>
    </xf>
    <xf numFmtId="0" fontId="23" fillId="6" borderId="94" xfId="0" applyFont="1" applyFill="1" applyBorder="1" applyProtection="1">
      <alignment vertical="center"/>
      <protection locked="0"/>
    </xf>
    <xf numFmtId="0" fontId="23" fillId="5" borderId="32" xfId="0" applyFont="1" applyFill="1" applyBorder="1" applyAlignment="1" applyProtection="1">
      <alignment horizontal="center" vertical="center"/>
      <protection locked="0"/>
    </xf>
    <xf numFmtId="0" fontId="23" fillId="5" borderId="94" xfId="0" applyFont="1" applyFill="1" applyBorder="1" applyAlignment="1" applyProtection="1">
      <alignment horizontal="center" vertical="center"/>
      <protection locked="0"/>
    </xf>
    <xf numFmtId="0" fontId="19" fillId="8" borderId="95" xfId="0" applyFont="1" applyFill="1" applyBorder="1" applyAlignment="1" applyProtection="1">
      <alignment horizontal="center" vertical="center"/>
      <protection locked="0"/>
    </xf>
    <xf numFmtId="0" fontId="19" fillId="8" borderId="95" xfId="0" applyFont="1" applyFill="1" applyBorder="1" applyAlignment="1" applyProtection="1">
      <alignment horizontal="center" vertical="center"/>
    </xf>
    <xf numFmtId="0" fontId="23" fillId="0" borderId="55" xfId="0" applyFont="1" applyFill="1" applyBorder="1" applyAlignment="1" applyProtection="1">
      <alignment horizontal="center" vertical="center"/>
    </xf>
    <xf numFmtId="0" fontId="15" fillId="0" borderId="93" xfId="0" applyFont="1" applyFill="1" applyBorder="1" applyAlignment="1">
      <alignment horizontal="center" vertical="center"/>
    </xf>
    <xf numFmtId="0" fontId="15" fillId="0" borderId="96" xfId="0" applyFont="1" applyFill="1" applyBorder="1" applyProtection="1">
      <alignment vertical="center"/>
      <protection locked="0"/>
    </xf>
    <xf numFmtId="0" fontId="15" fillId="0" borderId="97" xfId="0" applyFont="1" applyFill="1" applyBorder="1" applyProtection="1">
      <alignment vertical="center"/>
      <protection locked="0"/>
    </xf>
    <xf numFmtId="176" fontId="15" fillId="0" borderId="98" xfId="0" applyNumberFormat="1" applyFont="1" applyFill="1" applyBorder="1" applyProtection="1">
      <alignment vertical="center"/>
      <protection locked="0"/>
    </xf>
    <xf numFmtId="0" fontId="19" fillId="0" borderId="99" xfId="0" applyFont="1" applyFill="1" applyBorder="1" applyAlignment="1">
      <alignment horizontal="center" vertical="center"/>
    </xf>
    <xf numFmtId="0" fontId="23" fillId="6" borderId="98" xfId="0" applyFont="1" applyFill="1" applyBorder="1" applyAlignment="1" applyProtection="1">
      <alignment horizontal="center" vertical="center"/>
    </xf>
    <xf numFmtId="0" fontId="23" fillId="6" borderId="100" xfId="0" applyFont="1" applyFill="1" applyBorder="1" applyAlignment="1" applyProtection="1">
      <alignment horizontal="center" vertical="center"/>
      <protection locked="0"/>
    </xf>
    <xf numFmtId="0" fontId="23" fillId="6" borderId="99" xfId="0" applyFont="1" applyFill="1" applyBorder="1" applyProtection="1">
      <alignment vertical="center"/>
      <protection locked="0"/>
    </xf>
    <xf numFmtId="0" fontId="23" fillId="5" borderId="98" xfId="0" applyFont="1" applyFill="1" applyBorder="1" applyAlignment="1" applyProtection="1">
      <alignment horizontal="center" vertical="center"/>
    </xf>
    <xf numFmtId="0" fontId="23" fillId="5" borderId="100" xfId="0" applyFont="1" applyFill="1" applyBorder="1" applyAlignment="1" applyProtection="1">
      <alignment horizontal="center" vertical="center"/>
      <protection locked="0"/>
    </xf>
    <xf numFmtId="0" fontId="23" fillId="5" borderId="99" xfId="0" applyFont="1" applyFill="1" applyBorder="1" applyAlignment="1" applyProtection="1">
      <alignment horizontal="center" vertical="center"/>
      <protection locked="0"/>
    </xf>
    <xf numFmtId="0" fontId="19" fillId="8" borderId="93" xfId="0" applyFont="1" applyFill="1" applyBorder="1" applyAlignment="1" applyProtection="1">
      <alignment horizontal="center" vertical="center"/>
      <protection locked="0"/>
    </xf>
    <xf numFmtId="0" fontId="23" fillId="0" borderId="101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>
      <alignment horizontal="center" vertical="center"/>
    </xf>
    <xf numFmtId="0" fontId="10" fillId="0" borderId="70" xfId="0" applyFont="1" applyFill="1" applyBorder="1" applyProtection="1">
      <alignment vertical="center"/>
      <protection locked="0"/>
    </xf>
    <xf numFmtId="0" fontId="11" fillId="0" borderId="94" xfId="0" applyFont="1" applyFill="1" applyBorder="1" applyAlignment="1">
      <alignment horizontal="center" vertical="center"/>
    </xf>
    <xf numFmtId="0" fontId="10" fillId="6" borderId="32" xfId="0" applyFont="1" applyFill="1" applyBorder="1" applyAlignment="1" applyProtection="1">
      <alignment horizontal="center" vertical="center"/>
      <protection locked="0"/>
    </xf>
    <xf numFmtId="0" fontId="10" fillId="6" borderId="94" xfId="0" applyFont="1" applyFill="1" applyBorder="1" applyProtection="1">
      <alignment vertical="center"/>
      <protection locked="0"/>
    </xf>
    <xf numFmtId="0" fontId="10" fillId="5" borderId="32" xfId="0" applyFont="1" applyFill="1" applyBorder="1" applyAlignment="1" applyProtection="1">
      <alignment horizontal="center" vertical="center"/>
      <protection locked="0"/>
    </xf>
    <xf numFmtId="0" fontId="10" fillId="5" borderId="94" xfId="0" applyFont="1" applyFill="1" applyBorder="1" applyAlignment="1" applyProtection="1">
      <alignment horizontal="center" vertical="center"/>
      <protection locked="0"/>
    </xf>
    <xf numFmtId="0" fontId="26" fillId="8" borderId="95" xfId="0" applyFont="1" applyFill="1" applyBorder="1" applyAlignment="1" applyProtection="1">
      <alignment horizontal="center" vertical="center"/>
      <protection locked="0"/>
    </xf>
    <xf numFmtId="0" fontId="20" fillId="8" borderId="95" xfId="0" applyFont="1" applyFill="1" applyBorder="1" applyAlignment="1" applyProtection="1">
      <alignment horizontal="center" vertical="center"/>
    </xf>
    <xf numFmtId="0" fontId="10" fillId="0" borderId="55" xfId="0" applyFont="1" applyFill="1" applyBorder="1" applyAlignment="1" applyProtection="1">
      <alignment horizontal="center" vertical="center"/>
    </xf>
    <xf numFmtId="0" fontId="25" fillId="0" borderId="93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/>
    </xf>
    <xf numFmtId="0" fontId="10" fillId="0" borderId="96" xfId="0" applyFont="1" applyFill="1" applyBorder="1" applyProtection="1">
      <alignment vertical="center"/>
      <protection locked="0"/>
    </xf>
    <xf numFmtId="0" fontId="10" fillId="0" borderId="97" xfId="0" applyFont="1" applyFill="1" applyBorder="1" applyProtection="1">
      <alignment vertical="center"/>
      <protection locked="0"/>
    </xf>
    <xf numFmtId="176" fontId="10" fillId="0" borderId="98" xfId="0" applyNumberFormat="1" applyFont="1" applyFill="1" applyBorder="1" applyProtection="1">
      <alignment vertical="center"/>
      <protection locked="0"/>
    </xf>
    <xf numFmtId="0" fontId="20" fillId="0" borderId="99" xfId="0" applyFont="1" applyFill="1" applyBorder="1" applyAlignment="1">
      <alignment horizontal="center" vertical="center"/>
    </xf>
    <xf numFmtId="0" fontId="10" fillId="6" borderId="98" xfId="0" applyFont="1" applyFill="1" applyBorder="1" applyAlignment="1" applyProtection="1">
      <alignment horizontal="center" vertical="center"/>
    </xf>
    <xf numFmtId="0" fontId="10" fillId="6" borderId="100" xfId="0" applyFont="1" applyFill="1" applyBorder="1" applyAlignment="1" applyProtection="1">
      <alignment horizontal="center" vertical="center"/>
      <protection locked="0"/>
    </xf>
    <xf numFmtId="0" fontId="10" fillId="6" borderId="99" xfId="0" applyFont="1" applyFill="1" applyBorder="1" applyProtection="1">
      <alignment vertical="center"/>
      <protection locked="0"/>
    </xf>
    <xf numFmtId="0" fontId="10" fillId="5" borderId="98" xfId="0" applyFont="1" applyFill="1" applyBorder="1" applyAlignment="1" applyProtection="1">
      <alignment horizontal="center" vertical="center"/>
    </xf>
    <xf numFmtId="0" fontId="10" fillId="5" borderId="100" xfId="0" applyFont="1" applyFill="1" applyBorder="1" applyAlignment="1" applyProtection="1">
      <alignment horizontal="center" vertical="center"/>
      <protection locked="0"/>
    </xf>
    <xf numFmtId="0" fontId="10" fillId="5" borderId="99" xfId="0" applyFont="1" applyFill="1" applyBorder="1" applyAlignment="1" applyProtection="1">
      <alignment horizontal="center" vertical="center"/>
      <protection locked="0"/>
    </xf>
    <xf numFmtId="0" fontId="26" fillId="8" borderId="93" xfId="0" applyFont="1" applyFill="1" applyBorder="1" applyAlignment="1" applyProtection="1">
      <alignment horizontal="center" vertical="center"/>
      <protection locked="0"/>
    </xf>
    <xf numFmtId="0" fontId="10" fillId="0" borderId="101" xfId="0" applyFont="1" applyFill="1" applyBorder="1" applyAlignment="1" applyProtection="1">
      <alignment horizontal="center" vertical="center"/>
      <protection locked="0"/>
    </xf>
    <xf numFmtId="0" fontId="28" fillId="0" borderId="25" xfId="0" applyFont="1" applyBorder="1">
      <alignment vertical="center"/>
    </xf>
    <xf numFmtId="0" fontId="5" fillId="0" borderId="105" xfId="0" applyFont="1" applyFill="1" applyBorder="1" applyAlignment="1">
      <alignment horizontal="center" vertical="center" wrapText="1"/>
    </xf>
    <xf numFmtId="0" fontId="5" fillId="0" borderId="106" xfId="0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 wrapText="1"/>
    </xf>
    <xf numFmtId="0" fontId="5" fillId="0" borderId="108" xfId="0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center" vertical="center" wrapText="1"/>
    </xf>
    <xf numFmtId="0" fontId="17" fillId="0" borderId="109" xfId="0" applyFont="1" applyFill="1" applyBorder="1" applyAlignment="1">
      <alignment horizontal="center" vertical="center" wrapText="1"/>
    </xf>
    <xf numFmtId="0" fontId="5" fillId="3" borderId="110" xfId="0" applyFont="1" applyFill="1" applyBorder="1" applyAlignment="1">
      <alignment horizontal="center" vertical="center" wrapText="1"/>
    </xf>
    <xf numFmtId="0" fontId="5" fillId="3" borderId="111" xfId="0" applyFont="1" applyFill="1" applyBorder="1" applyAlignment="1" applyProtection="1">
      <alignment horizontal="left" vertical="center" wrapText="1"/>
    </xf>
    <xf numFmtId="0" fontId="6" fillId="0" borderId="112" xfId="0" applyFont="1" applyFill="1" applyBorder="1" applyAlignment="1">
      <alignment horizontal="center" vertical="center" wrapText="1"/>
    </xf>
    <xf numFmtId="0" fontId="17" fillId="0" borderId="113" xfId="0" applyFont="1" applyFill="1" applyBorder="1" applyAlignment="1" applyProtection="1">
      <alignment horizontal="left" vertical="center" wrapText="1"/>
    </xf>
    <xf numFmtId="0" fontId="6" fillId="0" borderId="114" xfId="0" applyFont="1" applyFill="1" applyBorder="1" applyAlignment="1">
      <alignment horizontal="center" vertical="center" wrapText="1"/>
    </xf>
    <xf numFmtId="0" fontId="21" fillId="0" borderId="115" xfId="0" applyFont="1" applyFill="1" applyBorder="1" applyAlignment="1">
      <alignment horizontal="center" vertical="center" wrapText="1"/>
    </xf>
    <xf numFmtId="0" fontId="15" fillId="2" borderId="115" xfId="0" applyFont="1" applyFill="1" applyBorder="1" applyAlignment="1" applyProtection="1">
      <alignment horizontal="center" vertical="center"/>
      <protection locked="0"/>
    </xf>
    <xf numFmtId="0" fontId="15" fillId="2" borderId="116" xfId="0" applyFont="1" applyFill="1" applyBorder="1" applyAlignment="1" applyProtection="1">
      <alignment horizontal="center" vertical="center"/>
      <protection locked="0"/>
    </xf>
    <xf numFmtId="0" fontId="17" fillId="2" borderId="117" xfId="0" applyFont="1" applyFill="1" applyBorder="1" applyAlignment="1" applyProtection="1">
      <alignment horizontal="center" vertical="center" wrapText="1"/>
      <protection locked="0"/>
    </xf>
    <xf numFmtId="0" fontId="15" fillId="2" borderId="118" xfId="0" applyFont="1" applyFill="1" applyBorder="1" applyProtection="1">
      <alignment vertical="center"/>
      <protection locked="0"/>
    </xf>
    <xf numFmtId="0" fontId="17" fillId="0" borderId="119" xfId="0" applyFont="1" applyFill="1" applyBorder="1" applyAlignment="1" applyProtection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2" fillId="0" borderId="25" xfId="0" applyFont="1" applyBorder="1" applyAlignment="1">
      <alignment horizontal="left" vertical="center"/>
    </xf>
    <xf numFmtId="0" fontId="49" fillId="9" borderId="71" xfId="0" applyFont="1" applyFill="1" applyBorder="1" applyAlignment="1">
      <alignment horizontal="left" vertical="top" wrapText="1"/>
    </xf>
    <xf numFmtId="0" fontId="49" fillId="9" borderId="72" xfId="0" applyFont="1" applyFill="1" applyBorder="1" applyAlignment="1">
      <alignment horizontal="left" vertical="top" wrapText="1"/>
    </xf>
    <xf numFmtId="0" fontId="49" fillId="9" borderId="73" xfId="0" applyFont="1" applyFill="1" applyBorder="1" applyAlignment="1">
      <alignment horizontal="left" vertical="top" wrapText="1"/>
    </xf>
    <xf numFmtId="0" fontId="49" fillId="9" borderId="74" xfId="0" applyFont="1" applyFill="1" applyBorder="1" applyAlignment="1">
      <alignment horizontal="left" vertical="top" wrapText="1"/>
    </xf>
    <xf numFmtId="0" fontId="49" fillId="9" borderId="0" xfId="0" applyFont="1" applyFill="1" applyBorder="1" applyAlignment="1">
      <alignment horizontal="left" vertical="top" wrapText="1"/>
    </xf>
    <xf numFmtId="0" fontId="49" fillId="9" borderId="75" xfId="0" applyFont="1" applyFill="1" applyBorder="1" applyAlignment="1">
      <alignment horizontal="left" vertical="top" wrapText="1"/>
    </xf>
    <xf numFmtId="0" fontId="49" fillId="9" borderId="6" xfId="0" applyFont="1" applyFill="1" applyBorder="1" applyAlignment="1">
      <alignment horizontal="left" vertical="top" wrapText="1"/>
    </xf>
    <xf numFmtId="0" fontId="49" fillId="9" borderId="25" xfId="0" applyFont="1" applyFill="1" applyBorder="1" applyAlignment="1">
      <alignment horizontal="left" vertical="top" wrapText="1"/>
    </xf>
    <xf numFmtId="0" fontId="49" fillId="9" borderId="26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7" fillId="0" borderId="102" xfId="0" applyFont="1" applyBorder="1" applyAlignment="1">
      <alignment horizontal="center" vertical="center"/>
    </xf>
    <xf numFmtId="0" fontId="37" fillId="0" borderId="103" xfId="0" applyFont="1" applyBorder="1" applyAlignment="1">
      <alignment horizontal="center" vertical="center"/>
    </xf>
    <xf numFmtId="0" fontId="37" fillId="0" borderId="10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0" fillId="11" borderId="22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14" fontId="4" fillId="0" borderId="25" xfId="0" applyNumberFormat="1" applyFont="1" applyBorder="1" applyAlignment="1">
      <alignment horizontal="center" vertical="center"/>
    </xf>
    <xf numFmtId="14" fontId="4" fillId="0" borderId="2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11" borderId="78" xfId="0" applyFill="1" applyBorder="1" applyAlignment="1">
      <alignment horizontal="center" vertical="center"/>
    </xf>
    <xf numFmtId="0" fontId="0" fillId="11" borderId="81" xfId="0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0" fillId="10" borderId="78" xfId="0" applyFill="1" applyBorder="1" applyAlignment="1">
      <alignment horizontal="center" vertical="center"/>
    </xf>
    <xf numFmtId="0" fontId="0" fillId="10" borderId="81" xfId="0" applyFill="1" applyBorder="1" applyAlignment="1">
      <alignment horizontal="center" vertical="center"/>
    </xf>
  </cellXfs>
  <cellStyles count="1">
    <cellStyle name="標準" xfId="0" builtinId="0"/>
  </cellStyles>
  <dxfs count="1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</dxfs>
  <tableStyles count="0" defaultTableStyle="TableStyleMedium9" defaultPivotStyle="PivotStyleLight16"/>
  <colors>
    <mruColors>
      <color rgb="FFCC99FF"/>
      <color rgb="FFCCECFF"/>
      <color rgb="FFCC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485775</xdr:colOff>
      <xdr:row>1</xdr:row>
      <xdr:rowOff>180975</xdr:rowOff>
    </xdr:from>
    <xdr:to>
      <xdr:col>15</xdr:col>
      <xdr:colOff>38100</xdr:colOff>
      <xdr:row>4</xdr:row>
      <xdr:rowOff>9525</xdr:rowOff>
    </xdr:to>
    <xdr:pic>
      <xdr:nvPicPr>
        <xdr:cNvPr id="13319" name="CommandButton1">
          <a:extLst>
            <a:ext uri="{FF2B5EF4-FFF2-40B4-BE49-F238E27FC236}">
              <a16:creationId xmlns:a16="http://schemas.microsoft.com/office/drawing/2014/main" id="{00000000-0008-0000-0100-00000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428625"/>
          <a:ext cx="1171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485775</xdr:colOff>
      <xdr:row>1</xdr:row>
      <xdr:rowOff>180975</xdr:rowOff>
    </xdr:from>
    <xdr:to>
      <xdr:col>15</xdr:col>
      <xdr:colOff>38100</xdr:colOff>
      <xdr:row>4</xdr:row>
      <xdr:rowOff>9525</xdr:rowOff>
    </xdr:to>
    <xdr:pic>
      <xdr:nvPicPr>
        <xdr:cNvPr id="10261" name="CommandButton1">
          <a:extLst>
            <a:ext uri="{FF2B5EF4-FFF2-40B4-BE49-F238E27FC236}">
              <a16:creationId xmlns:a16="http://schemas.microsoft.com/office/drawing/2014/main" id="{00000000-0008-0000-0200-00001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428625"/>
          <a:ext cx="1171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B1:U39"/>
  <sheetViews>
    <sheetView view="pageBreakPreview" zoomScale="60" zoomScaleNormal="73" workbookViewId="0">
      <selection activeCell="I16" sqref="I16"/>
    </sheetView>
  </sheetViews>
  <sheetFormatPr defaultRowHeight="13.2" x14ac:dyDescent="0.2"/>
  <cols>
    <col min="12" max="12" width="12.44140625" customWidth="1"/>
  </cols>
  <sheetData>
    <row r="1" spans="2:21" ht="63" customHeight="1" thickBot="1" x14ac:dyDescent="0.25">
      <c r="C1" s="321" t="s">
        <v>103</v>
      </c>
      <c r="D1" s="322"/>
      <c r="E1" s="322"/>
      <c r="F1" s="322"/>
      <c r="G1" s="322"/>
      <c r="H1" s="322"/>
      <c r="I1" s="323"/>
    </row>
    <row r="2" spans="2:21" ht="17.399999999999999" customHeight="1" x14ac:dyDescent="0.2">
      <c r="C2" s="210"/>
      <c r="D2" s="84"/>
      <c r="E2" s="84"/>
      <c r="F2" s="82"/>
      <c r="G2" s="82"/>
    </row>
    <row r="3" spans="2:21" ht="30" customHeight="1" thickBot="1" x14ac:dyDescent="0.25">
      <c r="C3" s="306" t="s">
        <v>155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</row>
    <row r="4" spans="2:21" ht="14.4" customHeight="1" x14ac:dyDescent="0.2">
      <c r="C4" s="211"/>
      <c r="D4" s="211"/>
      <c r="E4" s="211"/>
      <c r="F4" s="211"/>
      <c r="G4" s="211"/>
      <c r="H4" s="11"/>
      <c r="I4" s="11"/>
      <c r="J4" s="11"/>
      <c r="K4" s="211"/>
      <c r="L4" s="211"/>
      <c r="M4" s="211"/>
      <c r="N4" s="211"/>
      <c r="O4" s="211"/>
      <c r="P4" s="11"/>
      <c r="Q4" s="11"/>
      <c r="R4" s="4"/>
    </row>
    <row r="5" spans="2:21" ht="30" customHeight="1" thickBot="1" x14ac:dyDescent="0.25">
      <c r="C5" s="306" t="s">
        <v>104</v>
      </c>
      <c r="D5" s="306"/>
      <c r="E5" s="306"/>
      <c r="F5" s="306"/>
      <c r="G5" s="306"/>
      <c r="H5" s="306"/>
      <c r="I5" s="306"/>
      <c r="J5" s="83"/>
      <c r="K5" s="83"/>
    </row>
    <row r="6" spans="2:21" ht="14.4" customHeight="1" x14ac:dyDescent="0.2">
      <c r="C6" s="211"/>
      <c r="D6" s="211"/>
      <c r="E6" s="211"/>
      <c r="F6" s="211"/>
      <c r="G6" s="2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2:21" ht="30" customHeight="1" thickBot="1" x14ac:dyDescent="0.25">
      <c r="B7" s="4"/>
      <c r="C7" s="320" t="s">
        <v>153</v>
      </c>
      <c r="D7" s="320"/>
      <c r="E7" s="320"/>
      <c r="F7" s="320"/>
      <c r="G7" s="320"/>
      <c r="H7" s="320"/>
      <c r="I7" s="320"/>
      <c r="J7" s="320"/>
      <c r="K7" s="320"/>
      <c r="L7" s="320"/>
      <c r="M7" s="4"/>
      <c r="N7" s="4"/>
      <c r="O7" s="4"/>
      <c r="P7" s="4"/>
      <c r="Q7" s="4"/>
      <c r="R7" s="4"/>
      <c r="S7" s="4"/>
      <c r="T7" s="4"/>
      <c r="U7" s="4"/>
    </row>
    <row r="8" spans="2:21" ht="17.399999999999999" customHeight="1" x14ac:dyDescent="0.2">
      <c r="B8" s="4"/>
      <c r="C8" s="85"/>
      <c r="D8" s="85"/>
      <c r="E8" s="85"/>
      <c r="F8" s="85"/>
      <c r="G8" s="8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2:21" ht="30" customHeight="1" thickBot="1" x14ac:dyDescent="0.25">
      <c r="C9" s="320" t="s">
        <v>71</v>
      </c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</row>
    <row r="10" spans="2:21" ht="16.2" customHeight="1" x14ac:dyDescent="0.2">
      <c r="C10" s="82"/>
      <c r="D10" s="82"/>
      <c r="E10" s="82"/>
      <c r="F10" s="82"/>
      <c r="G10" s="82"/>
    </row>
    <row r="11" spans="2:21" ht="30" customHeight="1" thickBot="1" x14ac:dyDescent="0.25">
      <c r="C11" s="306" t="s">
        <v>94</v>
      </c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</row>
    <row r="12" spans="2:21" ht="16.8" customHeight="1" x14ac:dyDescent="0.2">
      <c r="C12" s="82"/>
    </row>
    <row r="13" spans="2:21" ht="30" customHeight="1" thickBot="1" x14ac:dyDescent="0.25">
      <c r="C13" s="320" t="s">
        <v>154</v>
      </c>
      <c r="D13" s="320"/>
      <c r="E13" s="320"/>
      <c r="F13" s="320"/>
      <c r="G13" s="320"/>
      <c r="H13" s="320"/>
      <c r="I13" s="320"/>
      <c r="J13" s="320"/>
      <c r="K13" s="320"/>
      <c r="L13" s="320"/>
      <c r="M13" s="320"/>
    </row>
    <row r="14" spans="2:21" ht="19.2" customHeight="1" x14ac:dyDescent="0.2">
      <c r="C14" s="82"/>
      <c r="D14" s="82"/>
      <c r="E14" s="82"/>
      <c r="F14" s="82"/>
      <c r="G14" s="82"/>
    </row>
    <row r="15" spans="2:21" ht="30" customHeight="1" thickBot="1" x14ac:dyDescent="0.25">
      <c r="C15" s="306" t="s">
        <v>96</v>
      </c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</row>
    <row r="16" spans="2:21" ht="30" customHeight="1" x14ac:dyDescent="0.2">
      <c r="C16" s="82"/>
      <c r="D16" s="82"/>
      <c r="E16" s="82"/>
      <c r="F16" s="82"/>
      <c r="G16" s="82"/>
      <c r="K16" s="216" t="s">
        <v>98</v>
      </c>
      <c r="N16" s="217" t="s">
        <v>99</v>
      </c>
    </row>
    <row r="17" spans="3:21" ht="12.6" customHeight="1" x14ac:dyDescent="0.2"/>
    <row r="18" spans="3:21" ht="30" customHeight="1" thickBot="1" x14ac:dyDescent="0.25">
      <c r="C18" s="320" t="s">
        <v>101</v>
      </c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</row>
    <row r="19" spans="3:21" ht="15" customHeight="1" x14ac:dyDescent="0.2">
      <c r="C19" s="82"/>
    </row>
    <row r="20" spans="3:21" ht="30" customHeight="1" thickBot="1" x14ac:dyDescent="0.25">
      <c r="C20" s="306" t="s">
        <v>105</v>
      </c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</row>
    <row r="21" spans="3:21" ht="15" customHeight="1" x14ac:dyDescent="0.2">
      <c r="C21" s="82"/>
    </row>
    <row r="22" spans="3:21" ht="30" customHeight="1" thickBot="1" x14ac:dyDescent="0.25">
      <c r="C22" s="320" t="s">
        <v>150</v>
      </c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</row>
    <row r="23" spans="3:21" ht="13.8" customHeight="1" thickBot="1" x14ac:dyDescent="0.25">
      <c r="D23" s="82"/>
    </row>
    <row r="24" spans="3:21" ht="30" customHeight="1" x14ac:dyDescent="0.2">
      <c r="C24" s="307" t="s">
        <v>151</v>
      </c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9"/>
    </row>
    <row r="25" spans="3:21" ht="30" customHeight="1" x14ac:dyDescent="0.2">
      <c r="C25" s="310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2"/>
    </row>
    <row r="26" spans="3:21" ht="61.8" customHeight="1" thickBot="1" x14ac:dyDescent="0.25">
      <c r="C26" s="313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5"/>
    </row>
    <row r="27" spans="3:21" ht="16.2" customHeight="1" thickBot="1" x14ac:dyDescent="0.25">
      <c r="C27" s="8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3:21" ht="8.4" customHeight="1" x14ac:dyDescent="0.2">
      <c r="C28" s="215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1"/>
    </row>
    <row r="29" spans="3:21" ht="30" customHeight="1" x14ac:dyDescent="0.2">
      <c r="C29" s="214"/>
      <c r="D29" s="316" t="s">
        <v>152</v>
      </c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203"/>
    </row>
    <row r="30" spans="3:21" ht="10.199999999999999" customHeight="1" x14ac:dyDescent="0.2">
      <c r="C30" s="214"/>
      <c r="D30" s="4"/>
      <c r="E30" s="4"/>
      <c r="F30" s="8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03"/>
    </row>
    <row r="31" spans="3:21" ht="30" customHeight="1" x14ac:dyDescent="0.2">
      <c r="C31" s="204"/>
      <c r="D31" s="317" t="s">
        <v>106</v>
      </c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203"/>
    </row>
    <row r="32" spans="3:21" ht="13.8" customHeight="1" x14ac:dyDescent="0.2">
      <c r="C32" s="204"/>
      <c r="D32" s="4"/>
      <c r="E32" s="4"/>
      <c r="F32" s="196"/>
      <c r="G32" s="198"/>
      <c r="H32" s="199"/>
      <c r="I32" s="199"/>
      <c r="J32" s="199"/>
      <c r="K32" s="199"/>
      <c r="L32" s="199"/>
      <c r="M32" s="199"/>
      <c r="N32" s="199"/>
      <c r="O32" s="199"/>
      <c r="P32" s="4"/>
      <c r="Q32" s="4"/>
      <c r="R32" s="4"/>
      <c r="S32" s="4"/>
      <c r="T32" s="203"/>
    </row>
    <row r="33" spans="3:20" ht="30" customHeight="1" x14ac:dyDescent="0.2">
      <c r="C33" s="214"/>
      <c r="D33" s="318" t="s">
        <v>95</v>
      </c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203"/>
    </row>
    <row r="34" spans="3:20" ht="12" customHeight="1" x14ac:dyDescent="0.2">
      <c r="C34" s="214"/>
      <c r="D34" s="4"/>
      <c r="E34" s="4"/>
      <c r="F34" s="4"/>
      <c r="G34" s="198"/>
      <c r="H34" s="199"/>
      <c r="I34" s="199"/>
      <c r="J34" s="199"/>
      <c r="K34" s="199"/>
      <c r="L34" s="199"/>
      <c r="M34" s="199"/>
      <c r="N34" s="199"/>
      <c r="O34" s="199"/>
      <c r="P34" s="4"/>
      <c r="Q34" s="4"/>
      <c r="R34" s="4"/>
      <c r="S34" s="4"/>
      <c r="T34" s="203"/>
    </row>
    <row r="35" spans="3:20" ht="30" customHeight="1" x14ac:dyDescent="0.2">
      <c r="C35" s="202"/>
      <c r="D35" s="319" t="s">
        <v>102</v>
      </c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203"/>
    </row>
    <row r="36" spans="3:20" ht="22.5" customHeight="1" thickBot="1" x14ac:dyDescent="0.25">
      <c r="C36" s="205"/>
      <c r="D36" s="208"/>
      <c r="E36" s="207"/>
      <c r="F36" s="287"/>
      <c r="G36" s="206"/>
      <c r="H36" s="207"/>
      <c r="I36" s="208"/>
      <c r="J36" s="208"/>
      <c r="K36" s="208"/>
      <c r="L36" s="208"/>
      <c r="M36" s="208"/>
      <c r="N36" s="207"/>
      <c r="O36" s="207"/>
      <c r="P36" s="207"/>
      <c r="Q36" s="207"/>
      <c r="R36" s="207"/>
      <c r="S36" s="207"/>
      <c r="T36" s="209"/>
    </row>
    <row r="37" spans="3:20" ht="14.4" customHeight="1" x14ac:dyDescent="0.2">
      <c r="C37" s="196"/>
      <c r="D37" s="197"/>
      <c r="E37" s="4"/>
      <c r="F37" s="196"/>
      <c r="G37" s="212"/>
      <c r="H37" s="4"/>
      <c r="I37" s="197"/>
      <c r="J37" s="197"/>
      <c r="K37" s="197"/>
      <c r="L37" s="197"/>
      <c r="M37" s="197"/>
      <c r="N37" s="4"/>
      <c r="O37" s="4"/>
      <c r="P37" s="4"/>
      <c r="Q37" s="4"/>
    </row>
    <row r="38" spans="3:20" ht="30" customHeight="1" x14ac:dyDescent="0.2">
      <c r="C38" s="196"/>
      <c r="D38" s="197"/>
      <c r="F38" s="196"/>
      <c r="G38" s="212"/>
      <c r="H38" s="4"/>
      <c r="I38" s="197"/>
      <c r="J38" s="197"/>
      <c r="K38" s="197"/>
      <c r="L38" s="197"/>
      <c r="M38" s="197"/>
      <c r="N38" s="4"/>
      <c r="O38" s="213"/>
      <c r="P38" s="305" t="s">
        <v>100</v>
      </c>
      <c r="Q38" s="305"/>
      <c r="R38" s="305"/>
    </row>
    <row r="39" spans="3:20" ht="21" customHeight="1" x14ac:dyDescent="0.2"/>
  </sheetData>
  <mergeCells count="17">
    <mergeCell ref="C1:I1"/>
    <mergeCell ref="C20:U20"/>
    <mergeCell ref="C22:U22"/>
    <mergeCell ref="C18:R18"/>
    <mergeCell ref="C5:I5"/>
    <mergeCell ref="C7:L7"/>
    <mergeCell ref="C11:N11"/>
    <mergeCell ref="C15:P15"/>
    <mergeCell ref="P38:R38"/>
    <mergeCell ref="C3:R3"/>
    <mergeCell ref="C24:T26"/>
    <mergeCell ref="D29:S29"/>
    <mergeCell ref="D31:S31"/>
    <mergeCell ref="D33:S33"/>
    <mergeCell ref="D35:S35"/>
    <mergeCell ref="C9:Q9"/>
    <mergeCell ref="C13:M13"/>
  </mergeCells>
  <phoneticPr fontId="2"/>
  <pageMargins left="0.43307086614173229" right="0.35433070866141736" top="0.55118110236220474" bottom="0.55118110236220474" header="0.31496062992125984" footer="0.31496062992125984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  <pageSetUpPr fitToPage="1"/>
  </sheetPr>
  <dimension ref="A2:AE51"/>
  <sheetViews>
    <sheetView showGridLines="0" tabSelected="1" view="pageBreakPreview" topLeftCell="A31" zoomScale="75" zoomScaleNormal="100" zoomScaleSheetLayoutView="75" workbookViewId="0">
      <selection activeCell="I45" sqref="I45:J45"/>
    </sheetView>
  </sheetViews>
  <sheetFormatPr defaultRowHeight="19.5" customHeight="1" x14ac:dyDescent="0.2"/>
  <cols>
    <col min="2" max="2" width="5.88671875" style="7" customWidth="1"/>
    <col min="3" max="3" width="5.21875" customWidth="1"/>
    <col min="4" max="5" width="13.109375" customWidth="1"/>
    <col min="6" max="6" width="11" style="5" hidden="1" customWidth="1"/>
    <col min="7" max="7" width="4.77734375" customWidth="1"/>
    <col min="8" max="8" width="7.77734375" customWidth="1"/>
    <col min="9" max="9" width="6.33203125" customWidth="1"/>
    <col min="10" max="11" width="8.21875" customWidth="1"/>
    <col min="12" max="12" width="6.44140625" customWidth="1"/>
    <col min="13" max="13" width="8.21875" customWidth="1"/>
    <col min="14" max="15" width="6.44140625" customWidth="1"/>
    <col min="16" max="16" width="6.44140625" style="1" customWidth="1"/>
    <col min="17" max="17" width="10.77734375" customWidth="1"/>
    <col min="18" max="18" width="10.6640625" hidden="1" customWidth="1"/>
    <col min="19" max="19" width="4.109375" style="1" hidden="1" customWidth="1"/>
    <col min="20" max="20" width="0.21875" style="1" hidden="1" customWidth="1"/>
    <col min="21" max="21" width="4.88671875" style="1" hidden="1" customWidth="1"/>
    <col min="22" max="22" width="5.44140625" style="12" hidden="1" customWidth="1"/>
    <col min="23" max="23" width="13" style="22" hidden="1" customWidth="1"/>
    <col min="24" max="24" width="10.77734375" customWidth="1"/>
    <col min="25" max="25" width="9.44140625" bestFit="1" customWidth="1"/>
    <col min="26" max="26" width="10.6640625" customWidth="1"/>
  </cols>
  <sheetData>
    <row r="2" spans="1:26" ht="19.5" customHeight="1" x14ac:dyDescent="0.2">
      <c r="D2" s="8"/>
      <c r="E2" s="340"/>
      <c r="F2" s="340"/>
      <c r="G2" s="11"/>
      <c r="H2" s="8"/>
      <c r="I2" s="341"/>
      <c r="J2" s="341"/>
      <c r="K2" s="342"/>
      <c r="L2" s="342"/>
      <c r="M2" s="342"/>
      <c r="N2" s="10"/>
      <c r="O2" s="10"/>
      <c r="P2" s="6"/>
      <c r="Q2" s="2"/>
      <c r="R2" s="4"/>
      <c r="S2" s="6"/>
      <c r="T2" s="6"/>
      <c r="U2" s="6"/>
      <c r="X2" s="4"/>
      <c r="Y2" s="4"/>
      <c r="Z2" s="4"/>
    </row>
    <row r="3" spans="1:26" ht="19.5" customHeight="1" thickBot="1" x14ac:dyDescent="0.25">
      <c r="B3" s="9"/>
      <c r="C3" s="11"/>
      <c r="D3" s="47"/>
      <c r="E3" s="30"/>
      <c r="F3" s="30"/>
      <c r="H3" s="31" t="s">
        <v>26</v>
      </c>
      <c r="I3" s="343">
        <v>40634</v>
      </c>
      <c r="J3" s="344"/>
      <c r="P3" s="6"/>
      <c r="T3" s="6"/>
      <c r="U3" s="6"/>
      <c r="X3" s="4"/>
      <c r="Y3" s="17"/>
      <c r="Z3" s="4"/>
    </row>
    <row r="4" spans="1:26" ht="19.5" customHeight="1" x14ac:dyDescent="0.2">
      <c r="D4" s="4"/>
      <c r="P4" s="6"/>
      <c r="T4" s="6"/>
      <c r="U4" s="6"/>
      <c r="X4" s="4"/>
      <c r="Y4" s="17"/>
      <c r="Z4" s="4"/>
    </row>
    <row r="5" spans="1:26" ht="19.5" customHeight="1" x14ac:dyDescent="0.2">
      <c r="B5" s="77" t="s">
        <v>51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1"/>
      <c r="O5" s="71"/>
      <c r="P5" s="6"/>
      <c r="T5" s="6"/>
      <c r="U5" s="6"/>
      <c r="X5" s="4"/>
      <c r="Y5" s="17"/>
      <c r="Z5" s="4"/>
    </row>
    <row r="6" spans="1:26" ht="19.5" customHeight="1" x14ac:dyDescent="0.2">
      <c r="B6" s="76" t="s">
        <v>23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2"/>
      <c r="O6" s="72"/>
      <c r="P6" s="6"/>
      <c r="Q6" s="2"/>
      <c r="R6" s="4"/>
      <c r="S6" s="6"/>
      <c r="T6" s="6"/>
      <c r="U6" s="6"/>
      <c r="X6" s="4"/>
      <c r="Y6" s="17"/>
      <c r="Z6" s="4"/>
    </row>
    <row r="7" spans="1:26" ht="25.5" customHeight="1" x14ac:dyDescent="0.2">
      <c r="B7" s="336" t="s">
        <v>107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4"/>
      <c r="S7" s="6"/>
      <c r="T7" s="6"/>
      <c r="U7" s="6"/>
      <c r="X7" s="4"/>
      <c r="Y7" s="17"/>
      <c r="Z7" s="4"/>
    </row>
    <row r="8" spans="1:26" ht="11.25" customHeight="1" thickBot="1" x14ac:dyDescent="0.25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4"/>
      <c r="S8" s="6"/>
      <c r="T8" s="6"/>
      <c r="U8" s="6"/>
      <c r="X8" s="4"/>
      <c r="Y8" s="17"/>
      <c r="Z8" s="4"/>
    </row>
    <row r="9" spans="1:26" ht="25.5" customHeight="1" thickBot="1" x14ac:dyDescent="0.25">
      <c r="A9" s="109"/>
      <c r="B9" s="108" t="s">
        <v>0</v>
      </c>
      <c r="C9" s="98" t="s">
        <v>1</v>
      </c>
      <c r="D9" s="99" t="s">
        <v>13</v>
      </c>
      <c r="E9" s="118" t="s">
        <v>83</v>
      </c>
      <c r="F9" s="100" t="s">
        <v>2</v>
      </c>
      <c r="G9" s="102" t="s">
        <v>14</v>
      </c>
      <c r="H9" s="101" t="s">
        <v>4</v>
      </c>
      <c r="I9" s="97" t="s">
        <v>5</v>
      </c>
      <c r="J9" s="104" t="s">
        <v>6</v>
      </c>
      <c r="K9" s="103" t="s">
        <v>8</v>
      </c>
      <c r="L9" s="107" t="s">
        <v>9</v>
      </c>
      <c r="M9" s="98" t="s">
        <v>10</v>
      </c>
      <c r="N9" s="105" t="s">
        <v>84</v>
      </c>
      <c r="O9" s="102" t="s">
        <v>85</v>
      </c>
      <c r="P9" s="102" t="s">
        <v>66</v>
      </c>
      <c r="Q9" s="106" t="s">
        <v>11</v>
      </c>
      <c r="R9" s="96" t="s">
        <v>12</v>
      </c>
      <c r="S9" s="53" t="s">
        <v>3</v>
      </c>
      <c r="T9" s="20" t="s">
        <v>7</v>
      </c>
      <c r="U9" s="16"/>
      <c r="V9" s="23" t="s">
        <v>27</v>
      </c>
      <c r="W9" s="24"/>
      <c r="X9" s="11"/>
      <c r="Y9" s="17"/>
      <c r="Z9" s="4"/>
    </row>
    <row r="10" spans="1:26" ht="26.1" customHeight="1" thickBot="1" x14ac:dyDescent="0.25">
      <c r="A10" s="109"/>
      <c r="B10" s="250" t="s">
        <v>70</v>
      </c>
      <c r="C10" s="250" t="s">
        <v>35</v>
      </c>
      <c r="D10" s="251" t="s">
        <v>92</v>
      </c>
      <c r="E10" s="252" t="s">
        <v>93</v>
      </c>
      <c r="F10" s="253">
        <v>35228</v>
      </c>
      <c r="G10" s="254">
        <v>1</v>
      </c>
      <c r="H10" s="255" t="s">
        <v>50</v>
      </c>
      <c r="I10" s="256">
        <v>50</v>
      </c>
      <c r="J10" s="257">
        <v>42.27</v>
      </c>
      <c r="K10" s="258" t="s">
        <v>49</v>
      </c>
      <c r="L10" s="259">
        <v>100</v>
      </c>
      <c r="M10" s="260">
        <v>126.73</v>
      </c>
      <c r="N10" s="261">
        <v>1</v>
      </c>
      <c r="O10" s="261">
        <v>2</v>
      </c>
      <c r="P10" s="261" t="s">
        <v>91</v>
      </c>
      <c r="Q10" s="262" t="s">
        <v>52</v>
      </c>
      <c r="R10" s="112" t="s">
        <v>86</v>
      </c>
      <c r="S10" s="54">
        <f t="shared" ref="S10:S40" si="0">IF(H10="","",IF(H10="自由形",1,IF(H10="背泳",2,IF(H10="平泳ぎ",3,IF(H10="ﾊﾞﾀﾌﾗｲ",4,5)))))</f>
        <v>2</v>
      </c>
      <c r="T10" s="21">
        <f t="shared" ref="T10:T40" si="1">IF(K10="","",IF(K10="自由形",1,IF(K10="背泳",2,IF(K10="平泳ぎ",3,IF(K10="ﾊﾞﾀﾌﾗｲ",4,5)))))</f>
        <v>1</v>
      </c>
      <c r="U10" s="19"/>
      <c r="V10" s="25">
        <f t="shared" ref="V10:V40" si="2">DATEDIF(F10,$I$3,"y")</f>
        <v>14</v>
      </c>
      <c r="W10" s="26" t="s">
        <v>20</v>
      </c>
      <c r="X10" s="18"/>
      <c r="Y10" s="17"/>
      <c r="Z10" s="4"/>
    </row>
    <row r="11" spans="1:26" ht="26.1" customHeight="1" x14ac:dyDescent="0.2">
      <c r="A11" s="109"/>
      <c r="B11" s="240">
        <v>1</v>
      </c>
      <c r="C11" s="117"/>
      <c r="D11" s="115"/>
      <c r="E11" s="241"/>
      <c r="F11" s="119"/>
      <c r="G11" s="242"/>
      <c r="H11" s="243"/>
      <c r="I11" s="93"/>
      <c r="J11" s="244"/>
      <c r="K11" s="245"/>
      <c r="L11" s="94"/>
      <c r="M11" s="246"/>
      <c r="N11" s="247"/>
      <c r="O11" s="247"/>
      <c r="P11" s="248"/>
      <c r="Q11" s="249" t="str">
        <f>IF(D11="","",$E$50&amp;"中")</f>
        <v/>
      </c>
      <c r="R11" s="113" t="str">
        <f t="shared" ref="R11:R40" si="3">IF(E11="","",$K$2)</f>
        <v/>
      </c>
      <c r="S11" s="55" t="str">
        <f t="shared" si="0"/>
        <v/>
      </c>
      <c r="T11" s="15" t="str">
        <f t="shared" si="1"/>
        <v/>
      </c>
      <c r="U11" s="15"/>
      <c r="V11" s="25">
        <f t="shared" si="2"/>
        <v>111</v>
      </c>
      <c r="W11" s="24"/>
      <c r="X11" s="4"/>
      <c r="Y11" s="17"/>
      <c r="Z11" s="4"/>
    </row>
    <row r="12" spans="1:26" ht="26.1" customHeight="1" x14ac:dyDescent="0.2">
      <c r="A12" s="109"/>
      <c r="B12" s="114">
        <v>2</v>
      </c>
      <c r="C12" s="117"/>
      <c r="D12" s="116"/>
      <c r="E12" s="121"/>
      <c r="F12" s="120"/>
      <c r="G12" s="123"/>
      <c r="H12" s="122"/>
      <c r="I12" s="91"/>
      <c r="J12" s="125"/>
      <c r="K12" s="124"/>
      <c r="L12" s="92"/>
      <c r="M12" s="126"/>
      <c r="N12" s="127"/>
      <c r="O12" s="127"/>
      <c r="P12" s="129"/>
      <c r="Q12" s="128" t="str">
        <f>Q11</f>
        <v/>
      </c>
      <c r="R12" s="113" t="str">
        <f t="shared" si="3"/>
        <v/>
      </c>
      <c r="S12" s="55" t="str">
        <f t="shared" si="0"/>
        <v/>
      </c>
      <c r="T12" s="15" t="str">
        <f t="shared" si="1"/>
        <v/>
      </c>
      <c r="U12" s="15"/>
      <c r="V12" s="25">
        <f t="shared" si="2"/>
        <v>111</v>
      </c>
      <c r="W12" s="24"/>
    </row>
    <row r="13" spans="1:26" ht="26.1" customHeight="1" x14ac:dyDescent="0.2">
      <c r="A13" s="109"/>
      <c r="B13" s="114">
        <v>3</v>
      </c>
      <c r="C13" s="117"/>
      <c r="D13" s="116"/>
      <c r="E13" s="121"/>
      <c r="F13" s="120"/>
      <c r="G13" s="123"/>
      <c r="H13" s="122"/>
      <c r="I13" s="91"/>
      <c r="J13" s="125"/>
      <c r="K13" s="124"/>
      <c r="L13" s="92"/>
      <c r="M13" s="126"/>
      <c r="N13" s="127"/>
      <c r="O13" s="127"/>
      <c r="P13" s="129"/>
      <c r="Q13" s="128" t="str">
        <f t="shared" ref="Q13:Q39" si="4">Q12</f>
        <v/>
      </c>
      <c r="R13" s="113" t="str">
        <f t="shared" si="3"/>
        <v/>
      </c>
      <c r="S13" s="55" t="str">
        <f t="shared" si="0"/>
        <v/>
      </c>
      <c r="T13" s="15" t="str">
        <f t="shared" si="1"/>
        <v/>
      </c>
      <c r="U13" s="15"/>
      <c r="V13" s="25">
        <f t="shared" si="2"/>
        <v>111</v>
      </c>
      <c r="W13" s="27" t="s">
        <v>33</v>
      </c>
    </row>
    <row r="14" spans="1:26" ht="26.1" customHeight="1" x14ac:dyDescent="0.2">
      <c r="A14" s="109"/>
      <c r="B14" s="114">
        <v>4</v>
      </c>
      <c r="C14" s="117"/>
      <c r="D14" s="116"/>
      <c r="E14" s="121"/>
      <c r="F14" s="120"/>
      <c r="G14" s="123"/>
      <c r="H14" s="122"/>
      <c r="I14" s="91"/>
      <c r="J14" s="125"/>
      <c r="K14" s="124"/>
      <c r="L14" s="92"/>
      <c r="M14" s="126"/>
      <c r="N14" s="127"/>
      <c r="O14" s="127"/>
      <c r="P14" s="129"/>
      <c r="Q14" s="128" t="str">
        <f t="shared" si="4"/>
        <v/>
      </c>
      <c r="R14" s="113" t="str">
        <f t="shared" si="3"/>
        <v/>
      </c>
      <c r="S14" s="55" t="str">
        <f t="shared" si="0"/>
        <v/>
      </c>
      <c r="T14" s="15" t="str">
        <f t="shared" si="1"/>
        <v/>
      </c>
      <c r="U14" s="15"/>
      <c r="V14" s="25">
        <f t="shared" si="2"/>
        <v>111</v>
      </c>
      <c r="W14" s="28"/>
    </row>
    <row r="15" spans="1:26" ht="26.1" customHeight="1" x14ac:dyDescent="0.2">
      <c r="A15" s="109"/>
      <c r="B15" s="114">
        <v>5</v>
      </c>
      <c r="C15" s="117"/>
      <c r="D15" s="116"/>
      <c r="E15" s="121"/>
      <c r="F15" s="120"/>
      <c r="G15" s="123"/>
      <c r="H15" s="122"/>
      <c r="I15" s="91"/>
      <c r="J15" s="125"/>
      <c r="K15" s="124"/>
      <c r="L15" s="92"/>
      <c r="M15" s="126"/>
      <c r="N15" s="127"/>
      <c r="O15" s="127"/>
      <c r="P15" s="129"/>
      <c r="Q15" s="128" t="str">
        <f t="shared" si="4"/>
        <v/>
      </c>
      <c r="R15" s="113" t="str">
        <f t="shared" si="3"/>
        <v/>
      </c>
      <c r="S15" s="55" t="str">
        <f t="shared" si="0"/>
        <v/>
      </c>
      <c r="T15" s="15" t="str">
        <f t="shared" si="1"/>
        <v/>
      </c>
      <c r="U15" s="15"/>
      <c r="V15" s="25">
        <f t="shared" si="2"/>
        <v>111</v>
      </c>
      <c r="W15" s="28" t="s">
        <v>28</v>
      </c>
    </row>
    <row r="16" spans="1:26" ht="26.1" customHeight="1" x14ac:dyDescent="0.2">
      <c r="A16" s="109"/>
      <c r="B16" s="114">
        <v>6</v>
      </c>
      <c r="C16" s="117"/>
      <c r="D16" s="116"/>
      <c r="E16" s="121"/>
      <c r="F16" s="120"/>
      <c r="G16" s="123"/>
      <c r="H16" s="122"/>
      <c r="I16" s="91"/>
      <c r="J16" s="125"/>
      <c r="K16" s="124"/>
      <c r="L16" s="92"/>
      <c r="M16" s="126"/>
      <c r="N16" s="127"/>
      <c r="O16" s="127"/>
      <c r="P16" s="129"/>
      <c r="Q16" s="128" t="str">
        <f t="shared" si="4"/>
        <v/>
      </c>
      <c r="R16" s="113" t="str">
        <f t="shared" si="3"/>
        <v/>
      </c>
      <c r="S16" s="55" t="str">
        <f t="shared" si="0"/>
        <v/>
      </c>
      <c r="T16" s="15" t="str">
        <f t="shared" si="1"/>
        <v/>
      </c>
      <c r="U16" s="15"/>
      <c r="V16" s="25">
        <f t="shared" si="2"/>
        <v>111</v>
      </c>
      <c r="W16" s="28" t="s">
        <v>29</v>
      </c>
    </row>
    <row r="17" spans="1:23" ht="26.1" customHeight="1" x14ac:dyDescent="0.2">
      <c r="A17" s="109"/>
      <c r="B17" s="114">
        <v>7</v>
      </c>
      <c r="C17" s="117"/>
      <c r="D17" s="116"/>
      <c r="E17" s="121"/>
      <c r="F17" s="120"/>
      <c r="G17" s="123"/>
      <c r="H17" s="122"/>
      <c r="I17" s="91"/>
      <c r="J17" s="125"/>
      <c r="K17" s="124"/>
      <c r="L17" s="92"/>
      <c r="M17" s="126"/>
      <c r="N17" s="127"/>
      <c r="O17" s="127"/>
      <c r="P17" s="129"/>
      <c r="Q17" s="128" t="str">
        <f t="shared" si="4"/>
        <v/>
      </c>
      <c r="R17" s="113" t="str">
        <f t="shared" si="3"/>
        <v/>
      </c>
      <c r="S17" s="55" t="str">
        <f t="shared" si="0"/>
        <v/>
      </c>
      <c r="T17" s="15" t="str">
        <f t="shared" si="1"/>
        <v/>
      </c>
      <c r="U17" s="15"/>
      <c r="V17" s="25">
        <f t="shared" si="2"/>
        <v>111</v>
      </c>
      <c r="W17" s="28" t="s">
        <v>30</v>
      </c>
    </row>
    <row r="18" spans="1:23" ht="26.1" customHeight="1" x14ac:dyDescent="0.2">
      <c r="A18" s="109"/>
      <c r="B18" s="114">
        <v>8</v>
      </c>
      <c r="C18" s="117"/>
      <c r="D18" s="116"/>
      <c r="E18" s="121"/>
      <c r="F18" s="120"/>
      <c r="G18" s="123"/>
      <c r="H18" s="122"/>
      <c r="I18" s="91"/>
      <c r="J18" s="125"/>
      <c r="K18" s="124"/>
      <c r="L18" s="92"/>
      <c r="M18" s="126"/>
      <c r="N18" s="127"/>
      <c r="O18" s="127"/>
      <c r="P18" s="129"/>
      <c r="Q18" s="128" t="str">
        <f t="shared" si="4"/>
        <v/>
      </c>
      <c r="R18" s="113" t="str">
        <f t="shared" si="3"/>
        <v/>
      </c>
      <c r="S18" s="55" t="str">
        <f t="shared" si="0"/>
        <v/>
      </c>
      <c r="T18" s="15" t="str">
        <f t="shared" si="1"/>
        <v/>
      </c>
      <c r="U18" s="15"/>
      <c r="V18" s="25">
        <f t="shared" si="2"/>
        <v>111</v>
      </c>
      <c r="W18" s="28" t="s">
        <v>87</v>
      </c>
    </row>
    <row r="19" spans="1:23" ht="26.1" customHeight="1" x14ac:dyDescent="0.2">
      <c r="A19" s="109"/>
      <c r="B19" s="114">
        <v>9</v>
      </c>
      <c r="C19" s="117"/>
      <c r="D19" s="116"/>
      <c r="E19" s="121"/>
      <c r="F19" s="120"/>
      <c r="G19" s="123"/>
      <c r="H19" s="122"/>
      <c r="I19" s="91"/>
      <c r="J19" s="125"/>
      <c r="K19" s="124"/>
      <c r="L19" s="92"/>
      <c r="M19" s="126"/>
      <c r="N19" s="127"/>
      <c r="O19" s="127"/>
      <c r="P19" s="129"/>
      <c r="Q19" s="128" t="str">
        <f t="shared" si="4"/>
        <v/>
      </c>
      <c r="R19" s="113" t="str">
        <f t="shared" si="3"/>
        <v/>
      </c>
      <c r="S19" s="55" t="str">
        <f t="shared" si="0"/>
        <v/>
      </c>
      <c r="T19" s="15" t="str">
        <f t="shared" si="1"/>
        <v/>
      </c>
      <c r="U19" s="15"/>
      <c r="V19" s="25">
        <f t="shared" si="2"/>
        <v>111</v>
      </c>
      <c r="W19" s="29" t="s">
        <v>32</v>
      </c>
    </row>
    <row r="20" spans="1:23" ht="26.1" customHeight="1" x14ac:dyDescent="0.2">
      <c r="A20" s="109"/>
      <c r="B20" s="114">
        <v>10</v>
      </c>
      <c r="C20" s="117"/>
      <c r="D20" s="116"/>
      <c r="E20" s="121"/>
      <c r="F20" s="120"/>
      <c r="G20" s="123"/>
      <c r="H20" s="122"/>
      <c r="I20" s="91"/>
      <c r="J20" s="125"/>
      <c r="K20" s="124"/>
      <c r="L20" s="92"/>
      <c r="M20" s="126"/>
      <c r="N20" s="127"/>
      <c r="O20" s="127"/>
      <c r="P20" s="129"/>
      <c r="Q20" s="128" t="str">
        <f t="shared" si="4"/>
        <v/>
      </c>
      <c r="R20" s="113" t="str">
        <f t="shared" si="3"/>
        <v/>
      </c>
      <c r="S20" s="55" t="str">
        <f t="shared" si="0"/>
        <v/>
      </c>
      <c r="T20" s="15" t="str">
        <f t="shared" si="1"/>
        <v/>
      </c>
      <c r="U20" s="15"/>
      <c r="V20" s="25">
        <f t="shared" si="2"/>
        <v>111</v>
      </c>
      <c r="W20" s="28" t="s">
        <v>34</v>
      </c>
    </row>
    <row r="21" spans="1:23" ht="26.1" customHeight="1" x14ac:dyDescent="0.2">
      <c r="A21" s="109"/>
      <c r="B21" s="114">
        <v>11</v>
      </c>
      <c r="C21" s="117"/>
      <c r="D21" s="116"/>
      <c r="E21" s="121"/>
      <c r="F21" s="120"/>
      <c r="G21" s="123"/>
      <c r="H21" s="122"/>
      <c r="I21" s="91"/>
      <c r="J21" s="125"/>
      <c r="K21" s="124"/>
      <c r="L21" s="92"/>
      <c r="M21" s="126"/>
      <c r="N21" s="127"/>
      <c r="O21" s="127"/>
      <c r="P21" s="129"/>
      <c r="Q21" s="128" t="str">
        <f t="shared" si="4"/>
        <v/>
      </c>
      <c r="R21" s="113" t="str">
        <f t="shared" si="3"/>
        <v/>
      </c>
      <c r="S21" s="55" t="str">
        <f t="shared" si="0"/>
        <v/>
      </c>
      <c r="T21" s="15" t="str">
        <f t="shared" si="1"/>
        <v/>
      </c>
      <c r="U21" s="15"/>
      <c r="V21" s="25">
        <f t="shared" si="2"/>
        <v>111</v>
      </c>
      <c r="W21" s="28"/>
    </row>
    <row r="22" spans="1:23" ht="26.1" customHeight="1" x14ac:dyDescent="0.2">
      <c r="A22" s="109"/>
      <c r="B22" s="114">
        <v>12</v>
      </c>
      <c r="C22" s="117"/>
      <c r="D22" s="116"/>
      <c r="E22" s="121"/>
      <c r="F22" s="120"/>
      <c r="G22" s="123"/>
      <c r="H22" s="122"/>
      <c r="I22" s="91"/>
      <c r="J22" s="125"/>
      <c r="K22" s="124"/>
      <c r="L22" s="92"/>
      <c r="M22" s="126"/>
      <c r="N22" s="127"/>
      <c r="O22" s="127"/>
      <c r="P22" s="129"/>
      <c r="Q22" s="128" t="str">
        <f t="shared" si="4"/>
        <v/>
      </c>
      <c r="R22" s="113" t="str">
        <f t="shared" si="3"/>
        <v/>
      </c>
      <c r="S22" s="55" t="str">
        <f t="shared" si="0"/>
        <v/>
      </c>
      <c r="T22" s="15" t="str">
        <f t="shared" si="1"/>
        <v/>
      </c>
      <c r="U22" s="15"/>
      <c r="V22" s="25">
        <f t="shared" si="2"/>
        <v>111</v>
      </c>
      <c r="W22" s="28">
        <v>50</v>
      </c>
    </row>
    <row r="23" spans="1:23" ht="26.1" customHeight="1" x14ac:dyDescent="0.2">
      <c r="A23" s="109"/>
      <c r="B23" s="114">
        <v>13</v>
      </c>
      <c r="C23" s="117"/>
      <c r="D23" s="116"/>
      <c r="E23" s="121"/>
      <c r="F23" s="120"/>
      <c r="G23" s="123"/>
      <c r="H23" s="122"/>
      <c r="I23" s="91"/>
      <c r="J23" s="125"/>
      <c r="K23" s="124"/>
      <c r="L23" s="92"/>
      <c r="M23" s="126"/>
      <c r="N23" s="127"/>
      <c r="O23" s="127"/>
      <c r="P23" s="129"/>
      <c r="Q23" s="128" t="str">
        <f t="shared" si="4"/>
        <v/>
      </c>
      <c r="R23" s="113" t="str">
        <f t="shared" si="3"/>
        <v/>
      </c>
      <c r="S23" s="55" t="str">
        <f t="shared" si="0"/>
        <v/>
      </c>
      <c r="T23" s="15" t="str">
        <f t="shared" si="1"/>
        <v/>
      </c>
      <c r="U23" s="15"/>
      <c r="V23" s="25">
        <f t="shared" si="2"/>
        <v>111</v>
      </c>
      <c r="W23" s="28">
        <v>100</v>
      </c>
    </row>
    <row r="24" spans="1:23" ht="26.1" customHeight="1" x14ac:dyDescent="0.2">
      <c r="A24" s="109"/>
      <c r="B24" s="114">
        <v>14</v>
      </c>
      <c r="C24" s="117"/>
      <c r="D24" s="116"/>
      <c r="E24" s="121"/>
      <c r="F24" s="120"/>
      <c r="G24" s="123"/>
      <c r="H24" s="122"/>
      <c r="I24" s="91"/>
      <c r="J24" s="125"/>
      <c r="K24" s="124"/>
      <c r="L24" s="92"/>
      <c r="M24" s="126"/>
      <c r="N24" s="127"/>
      <c r="O24" s="127"/>
      <c r="P24" s="129"/>
      <c r="Q24" s="128" t="str">
        <f t="shared" si="4"/>
        <v/>
      </c>
      <c r="R24" s="113" t="str">
        <f t="shared" si="3"/>
        <v/>
      </c>
      <c r="S24" s="55" t="str">
        <f t="shared" si="0"/>
        <v/>
      </c>
      <c r="T24" s="15" t="str">
        <f t="shared" si="1"/>
        <v/>
      </c>
      <c r="U24" s="15"/>
      <c r="V24" s="25">
        <f t="shared" si="2"/>
        <v>111</v>
      </c>
      <c r="W24" s="29">
        <v>200</v>
      </c>
    </row>
    <row r="25" spans="1:23" ht="26.1" customHeight="1" x14ac:dyDescent="0.2">
      <c r="A25" s="109"/>
      <c r="B25" s="114">
        <v>15</v>
      </c>
      <c r="C25" s="117"/>
      <c r="D25" s="116"/>
      <c r="E25" s="121"/>
      <c r="F25" s="120"/>
      <c r="G25" s="123"/>
      <c r="H25" s="122"/>
      <c r="I25" s="91"/>
      <c r="J25" s="125"/>
      <c r="K25" s="124"/>
      <c r="L25" s="92"/>
      <c r="M25" s="126"/>
      <c r="N25" s="127"/>
      <c r="O25" s="127"/>
      <c r="P25" s="129"/>
      <c r="Q25" s="128" t="str">
        <f t="shared" si="4"/>
        <v/>
      </c>
      <c r="R25" s="113" t="str">
        <f t="shared" si="3"/>
        <v/>
      </c>
      <c r="S25" s="55" t="str">
        <f t="shared" si="0"/>
        <v/>
      </c>
      <c r="T25" s="15" t="str">
        <f t="shared" si="1"/>
        <v/>
      </c>
      <c r="U25" s="15"/>
      <c r="V25" s="25">
        <f t="shared" si="2"/>
        <v>111</v>
      </c>
      <c r="W25" s="28" t="s">
        <v>1</v>
      </c>
    </row>
    <row r="26" spans="1:23" ht="26.1" customHeight="1" x14ac:dyDescent="0.2">
      <c r="A26" s="109"/>
      <c r="B26" s="114">
        <v>16</v>
      </c>
      <c r="C26" s="117"/>
      <c r="D26" s="116"/>
      <c r="E26" s="121"/>
      <c r="F26" s="120"/>
      <c r="G26" s="123"/>
      <c r="H26" s="122"/>
      <c r="I26" s="91"/>
      <c r="J26" s="125"/>
      <c r="K26" s="124"/>
      <c r="L26" s="92"/>
      <c r="M26" s="126"/>
      <c r="N26" s="127"/>
      <c r="O26" s="127"/>
      <c r="P26" s="129"/>
      <c r="Q26" s="128" t="str">
        <f t="shared" si="4"/>
        <v/>
      </c>
      <c r="R26" s="113" t="str">
        <f t="shared" si="3"/>
        <v/>
      </c>
      <c r="S26" s="55" t="str">
        <f t="shared" si="0"/>
        <v/>
      </c>
      <c r="T26" s="15" t="str">
        <f t="shared" si="1"/>
        <v/>
      </c>
      <c r="U26" s="15"/>
      <c r="V26" s="25">
        <f t="shared" si="2"/>
        <v>111</v>
      </c>
      <c r="W26" s="28"/>
    </row>
    <row r="27" spans="1:23" ht="26.1" customHeight="1" x14ac:dyDescent="0.2">
      <c r="A27" s="109"/>
      <c r="B27" s="114">
        <v>17</v>
      </c>
      <c r="C27" s="133"/>
      <c r="D27" s="116"/>
      <c r="E27" s="121"/>
      <c r="F27" s="120"/>
      <c r="G27" s="123"/>
      <c r="H27" s="122"/>
      <c r="I27" s="91"/>
      <c r="J27" s="125"/>
      <c r="K27" s="124"/>
      <c r="L27" s="92"/>
      <c r="M27" s="126"/>
      <c r="N27" s="127"/>
      <c r="O27" s="127"/>
      <c r="P27" s="129"/>
      <c r="Q27" s="128" t="str">
        <f t="shared" si="4"/>
        <v/>
      </c>
      <c r="R27" s="113" t="str">
        <f t="shared" si="3"/>
        <v/>
      </c>
      <c r="S27" s="55" t="str">
        <f t="shared" si="0"/>
        <v/>
      </c>
      <c r="T27" s="15" t="str">
        <f t="shared" si="1"/>
        <v/>
      </c>
      <c r="U27" s="15"/>
      <c r="V27" s="25">
        <f t="shared" si="2"/>
        <v>111</v>
      </c>
      <c r="W27" s="28" t="s">
        <v>35</v>
      </c>
    </row>
    <row r="28" spans="1:23" ht="26.1" customHeight="1" x14ac:dyDescent="0.2">
      <c r="A28" s="109"/>
      <c r="B28" s="114">
        <v>18</v>
      </c>
      <c r="C28" s="117"/>
      <c r="D28" s="116"/>
      <c r="E28" s="121"/>
      <c r="F28" s="120"/>
      <c r="G28" s="123"/>
      <c r="H28" s="122"/>
      <c r="I28" s="91"/>
      <c r="J28" s="125"/>
      <c r="K28" s="124"/>
      <c r="L28" s="92"/>
      <c r="M28" s="126"/>
      <c r="N28" s="127"/>
      <c r="O28" s="127"/>
      <c r="P28" s="129"/>
      <c r="Q28" s="128" t="str">
        <f t="shared" si="4"/>
        <v/>
      </c>
      <c r="R28" s="113" t="str">
        <f t="shared" si="3"/>
        <v/>
      </c>
      <c r="S28" s="55" t="str">
        <f t="shared" si="0"/>
        <v/>
      </c>
      <c r="T28" s="15" t="str">
        <f t="shared" si="1"/>
        <v/>
      </c>
      <c r="U28" s="15"/>
      <c r="V28" s="25">
        <f t="shared" si="2"/>
        <v>111</v>
      </c>
      <c r="W28" s="29" t="s">
        <v>36</v>
      </c>
    </row>
    <row r="29" spans="1:23" ht="26.1" customHeight="1" x14ac:dyDescent="0.2">
      <c r="A29" s="109"/>
      <c r="B29" s="114">
        <v>19</v>
      </c>
      <c r="C29" s="117"/>
      <c r="D29" s="116"/>
      <c r="E29" s="121"/>
      <c r="F29" s="120"/>
      <c r="G29" s="123"/>
      <c r="H29" s="122"/>
      <c r="I29" s="91"/>
      <c r="J29" s="125"/>
      <c r="K29" s="124"/>
      <c r="L29" s="92"/>
      <c r="M29" s="126"/>
      <c r="N29" s="127"/>
      <c r="O29" s="127"/>
      <c r="P29" s="129"/>
      <c r="Q29" s="128" t="str">
        <f t="shared" si="4"/>
        <v/>
      </c>
      <c r="R29" s="113" t="str">
        <f t="shared" si="3"/>
        <v/>
      </c>
      <c r="S29" s="55" t="str">
        <f t="shared" si="0"/>
        <v/>
      </c>
      <c r="T29" s="15" t="str">
        <f t="shared" si="1"/>
        <v/>
      </c>
      <c r="U29" s="15"/>
      <c r="V29" s="25">
        <f t="shared" si="2"/>
        <v>111</v>
      </c>
      <c r="W29" s="24"/>
    </row>
    <row r="30" spans="1:23" ht="26.1" customHeight="1" x14ac:dyDescent="0.2">
      <c r="A30" s="109"/>
      <c r="B30" s="114">
        <v>20</v>
      </c>
      <c r="C30" s="117"/>
      <c r="D30" s="116"/>
      <c r="E30" s="121"/>
      <c r="F30" s="120"/>
      <c r="G30" s="123"/>
      <c r="H30" s="122"/>
      <c r="I30" s="91"/>
      <c r="J30" s="125"/>
      <c r="K30" s="124"/>
      <c r="L30" s="92"/>
      <c r="M30" s="126"/>
      <c r="N30" s="127"/>
      <c r="O30" s="127"/>
      <c r="P30" s="129"/>
      <c r="Q30" s="128" t="str">
        <f t="shared" si="4"/>
        <v/>
      </c>
      <c r="R30" s="113" t="str">
        <f t="shared" si="3"/>
        <v/>
      </c>
      <c r="S30" s="55" t="str">
        <f t="shared" si="0"/>
        <v/>
      </c>
      <c r="T30" s="15" t="str">
        <f t="shared" si="1"/>
        <v/>
      </c>
      <c r="U30" s="15"/>
      <c r="V30" s="25">
        <f t="shared" si="2"/>
        <v>111</v>
      </c>
      <c r="W30" s="24"/>
    </row>
    <row r="31" spans="1:23" ht="26.1" customHeight="1" x14ac:dyDescent="0.2">
      <c r="A31" s="109"/>
      <c r="B31" s="114">
        <v>21</v>
      </c>
      <c r="C31" s="117"/>
      <c r="D31" s="116"/>
      <c r="E31" s="121"/>
      <c r="F31" s="120"/>
      <c r="G31" s="123"/>
      <c r="H31" s="122"/>
      <c r="I31" s="91"/>
      <c r="J31" s="125"/>
      <c r="K31" s="124"/>
      <c r="L31" s="92"/>
      <c r="M31" s="126"/>
      <c r="N31" s="127"/>
      <c r="O31" s="127"/>
      <c r="P31" s="129"/>
      <c r="Q31" s="128" t="str">
        <f t="shared" si="4"/>
        <v/>
      </c>
      <c r="R31" s="113" t="str">
        <f t="shared" si="3"/>
        <v/>
      </c>
      <c r="S31" s="55" t="str">
        <f t="shared" si="0"/>
        <v/>
      </c>
      <c r="T31" s="15" t="str">
        <f t="shared" si="1"/>
        <v/>
      </c>
      <c r="U31" s="15"/>
      <c r="V31" s="25">
        <f t="shared" si="2"/>
        <v>111</v>
      </c>
      <c r="W31" s="24"/>
    </row>
    <row r="32" spans="1:23" ht="26.1" customHeight="1" x14ac:dyDescent="0.2">
      <c r="A32" s="109"/>
      <c r="B32" s="114">
        <v>22</v>
      </c>
      <c r="C32" s="117"/>
      <c r="D32" s="116"/>
      <c r="E32" s="121"/>
      <c r="F32" s="120"/>
      <c r="G32" s="123"/>
      <c r="H32" s="122"/>
      <c r="I32" s="91"/>
      <c r="J32" s="125"/>
      <c r="K32" s="124"/>
      <c r="L32" s="92"/>
      <c r="M32" s="126"/>
      <c r="N32" s="127"/>
      <c r="O32" s="127"/>
      <c r="P32" s="129"/>
      <c r="Q32" s="128" t="str">
        <f t="shared" si="4"/>
        <v/>
      </c>
      <c r="R32" s="113" t="str">
        <f t="shared" si="3"/>
        <v/>
      </c>
      <c r="S32" s="55" t="str">
        <f t="shared" si="0"/>
        <v/>
      </c>
      <c r="T32" s="15" t="str">
        <f t="shared" si="1"/>
        <v/>
      </c>
      <c r="U32" s="15"/>
      <c r="V32" s="25">
        <f t="shared" si="2"/>
        <v>111</v>
      </c>
      <c r="W32" s="24"/>
    </row>
    <row r="33" spans="1:25" ht="26.1" customHeight="1" x14ac:dyDescent="0.2">
      <c r="A33" s="109"/>
      <c r="B33" s="114">
        <v>23</v>
      </c>
      <c r="C33" s="117"/>
      <c r="D33" s="116"/>
      <c r="E33" s="121"/>
      <c r="F33" s="120"/>
      <c r="G33" s="123"/>
      <c r="H33" s="122"/>
      <c r="I33" s="91"/>
      <c r="J33" s="125"/>
      <c r="K33" s="124"/>
      <c r="L33" s="92"/>
      <c r="M33" s="126"/>
      <c r="N33" s="127"/>
      <c r="O33" s="127"/>
      <c r="P33" s="129"/>
      <c r="Q33" s="128" t="str">
        <f t="shared" si="4"/>
        <v/>
      </c>
      <c r="R33" s="113" t="str">
        <f t="shared" si="3"/>
        <v/>
      </c>
      <c r="S33" s="55" t="str">
        <f t="shared" si="0"/>
        <v/>
      </c>
      <c r="T33" s="15" t="str">
        <f t="shared" si="1"/>
        <v/>
      </c>
      <c r="U33" s="15"/>
      <c r="V33" s="25">
        <f t="shared" si="2"/>
        <v>111</v>
      </c>
      <c r="W33" s="24"/>
    </row>
    <row r="34" spans="1:25" ht="26.1" customHeight="1" x14ac:dyDescent="0.2">
      <c r="A34" s="109"/>
      <c r="B34" s="114">
        <v>24</v>
      </c>
      <c r="C34" s="117"/>
      <c r="D34" s="116"/>
      <c r="E34" s="121"/>
      <c r="F34" s="120"/>
      <c r="G34" s="123"/>
      <c r="H34" s="122"/>
      <c r="I34" s="91"/>
      <c r="J34" s="125"/>
      <c r="K34" s="124"/>
      <c r="L34" s="92"/>
      <c r="M34" s="126"/>
      <c r="N34" s="127"/>
      <c r="O34" s="127"/>
      <c r="P34" s="129"/>
      <c r="Q34" s="128" t="str">
        <f t="shared" si="4"/>
        <v/>
      </c>
      <c r="R34" s="113" t="str">
        <f t="shared" si="3"/>
        <v/>
      </c>
      <c r="S34" s="55" t="str">
        <f t="shared" si="0"/>
        <v/>
      </c>
      <c r="T34" s="15" t="str">
        <f t="shared" si="1"/>
        <v/>
      </c>
      <c r="U34" s="15"/>
      <c r="V34" s="25">
        <f t="shared" si="2"/>
        <v>111</v>
      </c>
      <c r="W34" s="24"/>
    </row>
    <row r="35" spans="1:25" ht="26.1" customHeight="1" x14ac:dyDescent="0.2">
      <c r="A35" s="109"/>
      <c r="B35" s="114">
        <v>25</v>
      </c>
      <c r="C35" s="117"/>
      <c r="D35" s="116"/>
      <c r="E35" s="121"/>
      <c r="F35" s="120"/>
      <c r="G35" s="123"/>
      <c r="H35" s="122"/>
      <c r="I35" s="91"/>
      <c r="J35" s="125"/>
      <c r="K35" s="124"/>
      <c r="L35" s="92"/>
      <c r="M35" s="126"/>
      <c r="N35" s="127"/>
      <c r="O35" s="127"/>
      <c r="P35" s="129"/>
      <c r="Q35" s="128" t="str">
        <f t="shared" si="4"/>
        <v/>
      </c>
      <c r="R35" s="113" t="str">
        <f t="shared" si="3"/>
        <v/>
      </c>
      <c r="S35" s="55" t="str">
        <f t="shared" si="0"/>
        <v/>
      </c>
      <c r="T35" s="15" t="str">
        <f t="shared" si="1"/>
        <v/>
      </c>
      <c r="U35" s="15"/>
      <c r="V35" s="25">
        <f t="shared" si="2"/>
        <v>111</v>
      </c>
      <c r="W35" s="24"/>
    </row>
    <row r="36" spans="1:25" ht="26.1" customHeight="1" x14ac:dyDescent="0.2">
      <c r="A36" s="109"/>
      <c r="B36" s="114">
        <v>26</v>
      </c>
      <c r="C36" s="117"/>
      <c r="D36" s="116"/>
      <c r="E36" s="121"/>
      <c r="F36" s="120"/>
      <c r="G36" s="123"/>
      <c r="H36" s="122"/>
      <c r="I36" s="91"/>
      <c r="J36" s="125"/>
      <c r="K36" s="124"/>
      <c r="L36" s="92"/>
      <c r="M36" s="126"/>
      <c r="N36" s="127"/>
      <c r="O36" s="127"/>
      <c r="P36" s="129"/>
      <c r="Q36" s="128" t="str">
        <f t="shared" si="4"/>
        <v/>
      </c>
      <c r="R36" s="113" t="str">
        <f t="shared" si="3"/>
        <v/>
      </c>
      <c r="S36" s="55" t="str">
        <f t="shared" si="0"/>
        <v/>
      </c>
      <c r="T36" s="15" t="str">
        <f t="shared" si="1"/>
        <v/>
      </c>
      <c r="U36" s="15"/>
      <c r="V36" s="25">
        <f t="shared" si="2"/>
        <v>111</v>
      </c>
      <c r="W36" s="24"/>
    </row>
    <row r="37" spans="1:25" ht="26.1" customHeight="1" x14ac:dyDescent="0.2">
      <c r="A37" s="109"/>
      <c r="B37" s="114">
        <v>27</v>
      </c>
      <c r="C37" s="117"/>
      <c r="D37" s="131"/>
      <c r="E37" s="136"/>
      <c r="F37" s="120"/>
      <c r="G37" s="123"/>
      <c r="H37" s="122"/>
      <c r="I37" s="91"/>
      <c r="J37" s="125"/>
      <c r="K37" s="124"/>
      <c r="L37" s="92"/>
      <c r="M37" s="126"/>
      <c r="N37" s="127"/>
      <c r="O37" s="127"/>
      <c r="P37" s="129"/>
      <c r="Q37" s="128" t="str">
        <f t="shared" si="4"/>
        <v/>
      </c>
      <c r="R37" s="113" t="str">
        <f t="shared" si="3"/>
        <v/>
      </c>
      <c r="S37" s="55" t="str">
        <f t="shared" si="0"/>
        <v/>
      </c>
      <c r="T37" s="15" t="str">
        <f t="shared" si="1"/>
        <v/>
      </c>
      <c r="U37" s="15"/>
      <c r="V37" s="25">
        <f t="shared" si="2"/>
        <v>111</v>
      </c>
      <c r="W37" s="24"/>
    </row>
    <row r="38" spans="1:25" ht="26.1" customHeight="1" x14ac:dyDescent="0.2">
      <c r="A38" s="109"/>
      <c r="B38" s="114">
        <v>28</v>
      </c>
      <c r="C38" s="117"/>
      <c r="D38" s="116"/>
      <c r="E38" s="121"/>
      <c r="F38" s="120"/>
      <c r="G38" s="123"/>
      <c r="H38" s="122"/>
      <c r="I38" s="91"/>
      <c r="J38" s="125"/>
      <c r="K38" s="124"/>
      <c r="L38" s="92"/>
      <c r="M38" s="126"/>
      <c r="N38" s="127"/>
      <c r="O38" s="127"/>
      <c r="P38" s="129"/>
      <c r="Q38" s="128" t="str">
        <f t="shared" si="4"/>
        <v/>
      </c>
      <c r="R38" s="113" t="str">
        <f t="shared" si="3"/>
        <v/>
      </c>
      <c r="S38" s="55" t="str">
        <f t="shared" si="0"/>
        <v/>
      </c>
      <c r="T38" s="15" t="str">
        <f t="shared" si="1"/>
        <v/>
      </c>
      <c r="U38" s="15"/>
      <c r="V38" s="25">
        <f t="shared" si="2"/>
        <v>111</v>
      </c>
      <c r="W38" s="24"/>
    </row>
    <row r="39" spans="1:25" ht="26.1" customHeight="1" x14ac:dyDescent="0.2">
      <c r="A39" s="109"/>
      <c r="B39" s="114">
        <v>29</v>
      </c>
      <c r="C39" s="117"/>
      <c r="D39" s="116"/>
      <c r="E39" s="121"/>
      <c r="F39" s="120"/>
      <c r="G39" s="123"/>
      <c r="H39" s="122"/>
      <c r="I39" s="91"/>
      <c r="J39" s="125"/>
      <c r="K39" s="124"/>
      <c r="L39" s="92"/>
      <c r="M39" s="126"/>
      <c r="N39" s="127"/>
      <c r="O39" s="127"/>
      <c r="P39" s="129"/>
      <c r="Q39" s="128" t="str">
        <f t="shared" si="4"/>
        <v/>
      </c>
      <c r="R39" s="113" t="str">
        <f t="shared" si="3"/>
        <v/>
      </c>
      <c r="S39" s="55" t="str">
        <f t="shared" si="0"/>
        <v/>
      </c>
      <c r="T39" s="15" t="str">
        <f t="shared" si="1"/>
        <v/>
      </c>
      <c r="U39" s="15"/>
      <c r="V39" s="25">
        <f t="shared" si="2"/>
        <v>111</v>
      </c>
      <c r="W39" s="24"/>
    </row>
    <row r="40" spans="1:25" ht="26.1" customHeight="1" thickBot="1" x14ac:dyDescent="0.25">
      <c r="A40" s="109"/>
      <c r="B40" s="130">
        <v>30</v>
      </c>
      <c r="C40" s="134"/>
      <c r="D40" s="132"/>
      <c r="E40" s="137"/>
      <c r="F40" s="135"/>
      <c r="G40" s="139"/>
      <c r="H40" s="138"/>
      <c r="I40" s="110"/>
      <c r="J40" s="141"/>
      <c r="K40" s="140"/>
      <c r="L40" s="111"/>
      <c r="M40" s="142"/>
      <c r="N40" s="143"/>
      <c r="O40" s="143"/>
      <c r="P40" s="145"/>
      <c r="Q40" s="144" t="str">
        <f>Q39</f>
        <v/>
      </c>
      <c r="R40" s="113" t="str">
        <f t="shared" si="3"/>
        <v/>
      </c>
      <c r="S40" s="55" t="str">
        <f t="shared" si="0"/>
        <v/>
      </c>
      <c r="T40" s="15" t="str">
        <f t="shared" si="1"/>
        <v/>
      </c>
      <c r="U40" s="15"/>
      <c r="V40" s="25">
        <f t="shared" si="2"/>
        <v>111</v>
      </c>
      <c r="W40" s="24"/>
    </row>
    <row r="41" spans="1:25" ht="15" customHeight="1" x14ac:dyDescent="0.2">
      <c r="B41" s="48"/>
      <c r="C41" s="49"/>
      <c r="D41" s="49"/>
      <c r="E41" s="49"/>
      <c r="F41" s="50"/>
      <c r="G41" s="49"/>
      <c r="H41" s="51"/>
      <c r="I41" s="49"/>
      <c r="J41" s="49"/>
      <c r="K41" s="52"/>
      <c r="L41" s="49"/>
      <c r="M41" s="49"/>
      <c r="N41" s="49"/>
      <c r="O41" s="49"/>
      <c r="P41" s="8"/>
      <c r="Q41" s="8"/>
      <c r="R41" s="1"/>
      <c r="S41" s="11"/>
      <c r="T41" s="8"/>
      <c r="U41" s="11"/>
      <c r="Y41" s="11"/>
    </row>
    <row r="42" spans="1:25" ht="24.75" customHeight="1" x14ac:dyDescent="0.2">
      <c r="B42" s="345" t="s">
        <v>72</v>
      </c>
      <c r="C42" s="345"/>
      <c r="D42" s="90" t="s">
        <v>82</v>
      </c>
      <c r="E42" s="324" t="s">
        <v>73</v>
      </c>
      <c r="F42" s="324"/>
      <c r="G42" s="324"/>
      <c r="H42" s="7" t="s">
        <v>88</v>
      </c>
      <c r="I42" s="346"/>
      <c r="J42" s="347"/>
      <c r="K42" s="330" t="s">
        <v>16</v>
      </c>
      <c r="L42" s="324"/>
      <c r="M42" s="7" t="s">
        <v>89</v>
      </c>
      <c r="N42" s="335" t="str">
        <f>IF(I42="","",1000*I42)</f>
        <v/>
      </c>
      <c r="O42" s="335"/>
      <c r="P42" s="335"/>
      <c r="Q42" s="1" t="s">
        <v>76</v>
      </c>
      <c r="R42" s="1"/>
      <c r="S42" s="11"/>
      <c r="T42" s="8"/>
      <c r="U42" s="11"/>
      <c r="Y42" s="11"/>
    </row>
    <row r="43" spans="1:25" ht="24.75" customHeight="1" x14ac:dyDescent="0.2">
      <c r="B43" s="345"/>
      <c r="C43" s="345"/>
      <c r="D43" s="90" t="s">
        <v>77</v>
      </c>
      <c r="E43" s="324" t="s">
        <v>73</v>
      </c>
      <c r="F43" s="324"/>
      <c r="G43" s="324"/>
      <c r="H43" s="7" t="s">
        <v>88</v>
      </c>
      <c r="I43" s="346"/>
      <c r="J43" s="347"/>
      <c r="K43" s="330" t="s">
        <v>90</v>
      </c>
      <c r="L43" s="324"/>
      <c r="M43" s="7" t="s">
        <v>89</v>
      </c>
      <c r="N43" s="335" t="str">
        <f>IF(I43="","",1000*I43)</f>
        <v/>
      </c>
      <c r="O43" s="335"/>
      <c r="P43" s="335"/>
      <c r="Q43" s="1" t="s">
        <v>76</v>
      </c>
      <c r="R43" s="49"/>
      <c r="S43" s="8"/>
      <c r="T43" s="8"/>
      <c r="V43" s="11"/>
      <c r="W43" s="8"/>
      <c r="X43" s="11"/>
      <c r="Y43" s="11"/>
    </row>
    <row r="44" spans="1:25" ht="24.75" customHeight="1" x14ac:dyDescent="0.2">
      <c r="B44" s="86"/>
      <c r="C44" s="86"/>
      <c r="D44" s="90" t="s">
        <v>81</v>
      </c>
      <c r="E44" s="324" t="s">
        <v>97</v>
      </c>
      <c r="F44" s="324"/>
      <c r="G44" s="324"/>
      <c r="H44" s="7" t="s">
        <v>88</v>
      </c>
      <c r="I44" s="346"/>
      <c r="J44" s="347"/>
      <c r="K44" s="330" t="s">
        <v>90</v>
      </c>
      <c r="L44" s="324"/>
      <c r="M44" s="7" t="s">
        <v>89</v>
      </c>
      <c r="N44" s="335" t="str">
        <f>IF(I44="","",3000*I44)</f>
        <v/>
      </c>
      <c r="O44" s="335"/>
      <c r="P44" s="335"/>
      <c r="Q44" s="1" t="s">
        <v>76</v>
      </c>
      <c r="R44" s="49"/>
      <c r="S44" s="8"/>
      <c r="T44" s="8"/>
      <c r="V44" s="11"/>
      <c r="W44" s="8"/>
      <c r="X44" s="11"/>
      <c r="Y44" s="11"/>
    </row>
    <row r="45" spans="1:25" ht="24.75" customHeight="1" x14ac:dyDescent="0.2">
      <c r="B45" s="86"/>
      <c r="C45" s="86"/>
      <c r="D45" s="90" t="s">
        <v>108</v>
      </c>
      <c r="E45" s="220" t="s">
        <v>109</v>
      </c>
      <c r="F45" s="218"/>
      <c r="G45" s="218"/>
      <c r="H45" s="7" t="s">
        <v>110</v>
      </c>
      <c r="I45" s="333"/>
      <c r="J45" s="334"/>
      <c r="K45" s="330" t="s">
        <v>111</v>
      </c>
      <c r="L45" s="324"/>
      <c r="M45" s="7" t="s">
        <v>75</v>
      </c>
      <c r="N45" s="335" t="str">
        <f>IF(I45="","",500*I45)</f>
        <v/>
      </c>
      <c r="O45" s="335"/>
      <c r="P45" s="335"/>
      <c r="Q45" s="1" t="s">
        <v>112</v>
      </c>
      <c r="R45" s="49"/>
      <c r="S45" s="219"/>
      <c r="T45" s="219"/>
      <c r="V45" s="11"/>
      <c r="W45" s="219"/>
      <c r="X45" s="11"/>
      <c r="Y45" s="11"/>
    </row>
    <row r="46" spans="1:25" ht="24.75" customHeight="1" x14ac:dyDescent="0.2">
      <c r="B46"/>
      <c r="F46"/>
      <c r="L46" s="331" t="s">
        <v>80</v>
      </c>
      <c r="M46" s="331"/>
      <c r="N46" s="332" t="str">
        <f>IF(COUNT(N42:N45)=0,"",SUM(N42:N45))</f>
        <v/>
      </c>
      <c r="O46" s="332"/>
      <c r="P46" s="332"/>
      <c r="Q46" s="89" t="s">
        <v>76</v>
      </c>
      <c r="R46" s="11"/>
      <c r="S46" s="8"/>
      <c r="T46" s="8"/>
      <c r="V46" s="11"/>
      <c r="W46" s="8"/>
      <c r="X46" s="11"/>
      <c r="Y46" s="11"/>
    </row>
    <row r="47" spans="1:25" ht="24.75" customHeight="1" x14ac:dyDescent="0.2">
      <c r="R47" s="324" t="s">
        <v>73</v>
      </c>
      <c r="S47" s="324"/>
      <c r="T47"/>
      <c r="U47"/>
      <c r="V47"/>
      <c r="W47"/>
      <c r="X47" s="1"/>
    </row>
    <row r="48" spans="1:25" ht="24.75" customHeight="1" x14ac:dyDescent="0.2">
      <c r="B48" s="48" t="s">
        <v>54</v>
      </c>
      <c r="C48" s="49"/>
      <c r="D48" s="49"/>
      <c r="E48" s="49"/>
      <c r="F48" s="50"/>
      <c r="G48" s="49"/>
      <c r="H48" s="51"/>
      <c r="I48" s="328" t="s">
        <v>65</v>
      </c>
      <c r="J48" s="329"/>
      <c r="K48" s="325"/>
      <c r="L48" s="326"/>
      <c r="M48" s="326"/>
      <c r="N48" s="326"/>
      <c r="O48" s="327"/>
      <c r="P48" s="8"/>
      <c r="Q48" s="8"/>
      <c r="R48" s="324" t="s">
        <v>73</v>
      </c>
      <c r="S48" s="324"/>
      <c r="T48"/>
      <c r="U48"/>
      <c r="V48"/>
      <c r="W48"/>
      <c r="X48" s="1"/>
    </row>
    <row r="49" spans="2:31" ht="24.75" customHeight="1" x14ac:dyDescent="0.2">
      <c r="B49" s="48"/>
      <c r="C49" s="49"/>
      <c r="D49" s="49"/>
      <c r="E49" s="49"/>
      <c r="F49" s="50"/>
      <c r="G49" s="49"/>
      <c r="H49" s="49"/>
      <c r="I49" s="49"/>
      <c r="J49" s="49"/>
      <c r="K49" s="51"/>
      <c r="L49" s="49"/>
      <c r="M49" s="49"/>
      <c r="N49" s="49"/>
      <c r="O49" s="49"/>
      <c r="P49" s="52"/>
      <c r="Q49" s="49"/>
      <c r="S49"/>
      <c r="T49"/>
      <c r="U49"/>
      <c r="V49"/>
      <c r="W49"/>
    </row>
    <row r="50" spans="2:31" ht="24.75" customHeight="1" x14ac:dyDescent="0.2">
      <c r="B50" s="57" t="s">
        <v>60</v>
      </c>
      <c r="C50" s="59"/>
      <c r="D50" s="51" t="s">
        <v>61</v>
      </c>
      <c r="E50" s="60"/>
      <c r="F50" s="58"/>
      <c r="G50" s="51" t="s">
        <v>62</v>
      </c>
      <c r="I50" s="49"/>
      <c r="J50" s="61" t="s">
        <v>63</v>
      </c>
      <c r="K50" s="337"/>
      <c r="L50" s="338"/>
      <c r="M50" s="338"/>
      <c r="N50" s="338"/>
      <c r="O50" s="339"/>
      <c r="P50" s="52"/>
      <c r="Q50" s="51" t="s">
        <v>64</v>
      </c>
      <c r="S50"/>
      <c r="T50"/>
      <c r="U50"/>
      <c r="V50"/>
      <c r="W50"/>
      <c r="AE50" s="88"/>
    </row>
    <row r="51" spans="2:31" ht="24.75" customHeight="1" x14ac:dyDescent="0.2"/>
  </sheetData>
  <protectedRanges>
    <protectedRange password="E8F7" sqref="I42:I45" name="範囲1_1"/>
  </protectedRanges>
  <mergeCells count="28">
    <mergeCell ref="B7:Q7"/>
    <mergeCell ref="K50:O50"/>
    <mergeCell ref="E2:F2"/>
    <mergeCell ref="I2:J2"/>
    <mergeCell ref="K2:M2"/>
    <mergeCell ref="I3:J3"/>
    <mergeCell ref="B42:C43"/>
    <mergeCell ref="I42:J42"/>
    <mergeCell ref="I43:J43"/>
    <mergeCell ref="I44:J44"/>
    <mergeCell ref="E42:G42"/>
    <mergeCell ref="E43:G43"/>
    <mergeCell ref="E44:G44"/>
    <mergeCell ref="N42:P42"/>
    <mergeCell ref="N43:P43"/>
    <mergeCell ref="N44:P44"/>
    <mergeCell ref="R48:S48"/>
    <mergeCell ref="K48:O48"/>
    <mergeCell ref="I48:J48"/>
    <mergeCell ref="K42:L42"/>
    <mergeCell ref="K43:L43"/>
    <mergeCell ref="R47:S47"/>
    <mergeCell ref="L46:M46"/>
    <mergeCell ref="N46:P46"/>
    <mergeCell ref="K44:L44"/>
    <mergeCell ref="I45:J45"/>
    <mergeCell ref="K45:L45"/>
    <mergeCell ref="N45:P45"/>
  </mergeCells>
  <phoneticPr fontId="2"/>
  <conditionalFormatting sqref="C10:C40">
    <cfRule type="cellIs" dxfId="14" priority="1" stopIfTrue="1" operator="equal">
      <formula>1</formula>
    </cfRule>
    <cfRule type="cellIs" dxfId="13" priority="2" stopIfTrue="1" operator="equal">
      <formula>2</formula>
    </cfRule>
  </conditionalFormatting>
  <dataValidations count="14">
    <dataValidation allowBlank="1" showErrorMessage="1" sqref="R1:Z40 P1:Q6 P48:Q50 Y41:Z46 R51:Z65537 Q51:Q52 K41:U41 P56:Q65537 R42:U42 K48 R43:X46 N9:Q40" xr:uid="{00000000-0002-0000-0100-000000000000}"/>
    <dataValidation imeMode="off" allowBlank="1" showInputMessage="1" showErrorMessage="1" prompt="50　　100　　200" sqref="L56:L65537 I9 L9 L49 I41 I48:I50 I56:I65537" xr:uid="{00000000-0002-0000-0100-000001000000}"/>
    <dataValidation imeMode="off" allowBlank="1" showInputMessage="1" showErrorMessage="1" prompt="入力方法_x000a__x000a_２３秒０１　＝23.01_x000a__x000a_１分を超える場合_x000a_１分　　　　　　 ＝100.00_x000a_１分２秒１３　　＝102.13_x000a_１分１２秒２　　＝112.20" sqref="J49 M9:M40 J9:J41 M56:O65537 J56:J65537 M49:O49" xr:uid="{00000000-0002-0000-0100-000002000000}"/>
    <dataValidation imeMode="off" allowBlank="1" showErrorMessage="1" prompt="入力方法_x000a__x000a_２３秒０１　＝23.01_x000a__x000a_１分を超える場合_x000a_１分　　　　　　 ＝100.00_x000a_１分２秒１３　　＝102.13_x000a_１分１２秒２　　＝112.20" sqref="M3:O4" xr:uid="{00000000-0002-0000-0100-000003000000}"/>
    <dataValidation type="list" allowBlank="1" showErrorMessage="1" sqref="C10:C40" xr:uid="{00000000-0002-0000-0100-000004000000}">
      <formula1>$W$26:$W$28</formula1>
    </dataValidation>
    <dataValidation type="list" imeMode="off" allowBlank="1" showErrorMessage="1" sqref="L10:L40 I10:I40" xr:uid="{00000000-0002-0000-0100-000005000000}">
      <formula1>$W$21:$W$24</formula1>
    </dataValidation>
    <dataValidation type="list" showInputMessage="1" showErrorMessage="1" sqref="K10:K40 H10:H40" xr:uid="{00000000-0002-0000-0100-000006000000}">
      <formula1>$W$14:$W$19</formula1>
    </dataValidation>
    <dataValidation imeMode="halfKatakana" allowBlank="1" showInputMessage="1" showErrorMessage="1" prompt="半角カタカナで入力" sqref="K2" xr:uid="{00000000-0002-0000-0100-000007000000}"/>
    <dataValidation imeMode="on" allowBlank="1" showInputMessage="1" showErrorMessage="1" sqref="E2" xr:uid="{00000000-0002-0000-0100-000008000000}"/>
    <dataValidation imeMode="halfKatakana" allowBlank="1" showInputMessage="1" showErrorMessage="1" prompt="姓と名の間は　スペース　を入れてください。" sqref="E9:E41 E48:E52 E56:E65537" xr:uid="{00000000-0002-0000-0100-000009000000}"/>
    <dataValidation imeMode="off" allowBlank="1" showInputMessage="1" showErrorMessage="1" prompt="1991/01/02形式で入力してください。_x000a_" sqref="F9:F41 F48:F52 F56:F65537" xr:uid="{00000000-0002-0000-0100-00000A000000}"/>
    <dataValidation imeMode="halfKatakana" allowBlank="1" showInputMessage="1" showErrorMessage="1" prompt="半角で入力してください_x000a_" sqref="I2" xr:uid="{00000000-0002-0000-0100-00000B000000}"/>
    <dataValidation imeMode="on" allowBlank="1" showInputMessage="1" showErrorMessage="1" prompt="全角で入力してください。" sqref="D2" xr:uid="{00000000-0002-0000-0100-00000C000000}"/>
    <dataValidation imeMode="on" allowBlank="1" showInputMessage="1" showErrorMessage="1" prompt="全角で入力してください。姓と名の間はスペースを１文字入れてください。" sqref="D9:D11" xr:uid="{00000000-0002-0000-0100-00000D000000}"/>
  </dataValidations>
  <pageMargins left="0.78740157480314965" right="0.78740157480314965" top="0.47244094488188981" bottom="0.55118110236220474" header="0.51181102362204722" footer="0.51181102362204722"/>
  <pageSetup paperSize="9" scale="7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  <pageSetUpPr fitToPage="1"/>
  </sheetPr>
  <dimension ref="A2:AE51"/>
  <sheetViews>
    <sheetView showGridLines="0" topLeftCell="A37" zoomScaleNormal="100" zoomScaleSheetLayoutView="75" workbookViewId="0">
      <selection activeCell="I45" sqref="I45:J45"/>
    </sheetView>
  </sheetViews>
  <sheetFormatPr defaultRowHeight="19.5" customHeight="1" x14ac:dyDescent="0.2"/>
  <cols>
    <col min="2" max="2" width="5.88671875" style="7" customWidth="1"/>
    <col min="3" max="3" width="5.21875" customWidth="1"/>
    <col min="4" max="5" width="13.109375" customWidth="1"/>
    <col min="6" max="6" width="11" style="5" hidden="1" customWidth="1"/>
    <col min="7" max="7" width="4.77734375" customWidth="1"/>
    <col min="8" max="8" width="7.77734375" customWidth="1"/>
    <col min="9" max="9" width="6.33203125" customWidth="1"/>
    <col min="10" max="11" width="8.21875" customWidth="1"/>
    <col min="12" max="12" width="6.44140625" customWidth="1"/>
    <col min="13" max="13" width="8.21875" customWidth="1"/>
    <col min="14" max="15" width="6.44140625" customWidth="1"/>
    <col min="16" max="16" width="6.44140625" style="1" customWidth="1"/>
    <col min="17" max="17" width="10.77734375" customWidth="1"/>
    <col min="18" max="18" width="10.6640625" hidden="1" customWidth="1"/>
    <col min="19" max="19" width="4.109375" style="1" hidden="1" customWidth="1"/>
    <col min="20" max="20" width="0.21875" style="1" hidden="1" customWidth="1"/>
    <col min="21" max="21" width="4.88671875" style="1" hidden="1" customWidth="1"/>
    <col min="22" max="22" width="5.44140625" style="12" hidden="1" customWidth="1"/>
    <col min="23" max="23" width="13" style="22" hidden="1" customWidth="1"/>
    <col min="24" max="24" width="10.77734375" customWidth="1"/>
    <col min="25" max="25" width="9.44140625" bestFit="1" customWidth="1"/>
    <col min="26" max="26" width="10.6640625" customWidth="1"/>
  </cols>
  <sheetData>
    <row r="2" spans="1:26" ht="19.5" customHeight="1" x14ac:dyDescent="0.2">
      <c r="D2" s="8"/>
      <c r="E2" s="340"/>
      <c r="F2" s="340"/>
      <c r="G2" s="11"/>
      <c r="H2" s="8"/>
      <c r="I2" s="341"/>
      <c r="J2" s="341"/>
      <c r="K2" s="342"/>
      <c r="L2" s="342"/>
      <c r="M2" s="342"/>
      <c r="N2" s="10"/>
      <c r="O2" s="10"/>
      <c r="P2" s="6"/>
      <c r="Q2" s="2"/>
      <c r="R2" s="4"/>
      <c r="S2" s="6"/>
      <c r="T2" s="6"/>
      <c r="U2" s="6"/>
      <c r="X2" s="4"/>
      <c r="Y2" s="4"/>
      <c r="Z2" s="4"/>
    </row>
    <row r="3" spans="1:26" ht="19.5" customHeight="1" thickBot="1" x14ac:dyDescent="0.25">
      <c r="B3" s="9"/>
      <c r="C3" s="11"/>
      <c r="D3" s="47"/>
      <c r="E3" s="30"/>
      <c r="F3" s="30"/>
      <c r="H3" s="31" t="s">
        <v>26</v>
      </c>
      <c r="I3" s="343">
        <v>40634</v>
      </c>
      <c r="J3" s="344"/>
      <c r="P3" s="6"/>
      <c r="T3" s="6"/>
      <c r="U3" s="6"/>
      <c r="X3" s="4"/>
      <c r="Y3" s="17"/>
      <c r="Z3" s="4"/>
    </row>
    <row r="4" spans="1:26" ht="19.5" customHeight="1" x14ac:dyDescent="0.2">
      <c r="D4" s="4"/>
      <c r="P4" s="6"/>
      <c r="T4" s="6"/>
      <c r="U4" s="6"/>
      <c r="X4" s="4"/>
      <c r="Y4" s="17"/>
      <c r="Z4" s="4"/>
    </row>
    <row r="5" spans="1:26" ht="19.5" customHeight="1" x14ac:dyDescent="0.2">
      <c r="B5" s="77" t="s">
        <v>51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1"/>
      <c r="O5" s="71"/>
      <c r="P5" s="6"/>
      <c r="T5" s="6"/>
      <c r="U5" s="6"/>
      <c r="X5" s="4"/>
      <c r="Y5" s="17"/>
      <c r="Z5" s="4"/>
    </row>
    <row r="6" spans="1:26" ht="19.5" customHeight="1" x14ac:dyDescent="0.2">
      <c r="B6" s="76" t="s">
        <v>23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2"/>
      <c r="O6" s="72"/>
      <c r="P6" s="6"/>
      <c r="Q6" s="2"/>
      <c r="R6" s="4"/>
      <c r="S6" s="6"/>
      <c r="T6" s="6"/>
      <c r="U6" s="6"/>
      <c r="X6" s="4"/>
      <c r="Y6" s="17"/>
      <c r="Z6" s="4"/>
    </row>
    <row r="7" spans="1:26" ht="25.5" customHeight="1" x14ac:dyDescent="0.2">
      <c r="B7" s="336" t="s">
        <v>107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4"/>
      <c r="S7" s="6"/>
      <c r="T7" s="6"/>
      <c r="U7" s="6"/>
      <c r="X7" s="4"/>
      <c r="Y7" s="17"/>
      <c r="Z7" s="4"/>
    </row>
    <row r="8" spans="1:26" ht="11.25" customHeight="1" thickBot="1" x14ac:dyDescent="0.25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4"/>
      <c r="S8" s="6"/>
      <c r="T8" s="6"/>
      <c r="U8" s="6"/>
      <c r="X8" s="4"/>
      <c r="Y8" s="17"/>
      <c r="Z8" s="4"/>
    </row>
    <row r="9" spans="1:26" ht="25.5" customHeight="1" thickBot="1" x14ac:dyDescent="0.25">
      <c r="A9" s="109"/>
      <c r="B9" s="150" t="s">
        <v>0</v>
      </c>
      <c r="C9" s="105" t="s">
        <v>1</v>
      </c>
      <c r="D9" s="148" t="s">
        <v>13</v>
      </c>
      <c r="E9" s="118" t="s">
        <v>15</v>
      </c>
      <c r="F9" s="100" t="s">
        <v>2</v>
      </c>
      <c r="G9" s="102" t="s">
        <v>14</v>
      </c>
      <c r="H9" s="101" t="s">
        <v>4</v>
      </c>
      <c r="I9" s="97" t="s">
        <v>5</v>
      </c>
      <c r="J9" s="104" t="s">
        <v>6</v>
      </c>
      <c r="K9" s="103" t="s">
        <v>8</v>
      </c>
      <c r="L9" s="104" t="s">
        <v>9</v>
      </c>
      <c r="M9" s="149" t="s">
        <v>10</v>
      </c>
      <c r="N9" s="102" t="s">
        <v>68</v>
      </c>
      <c r="O9" s="98" t="s">
        <v>69</v>
      </c>
      <c r="P9" s="102" t="s">
        <v>66</v>
      </c>
      <c r="Q9" s="102" t="s">
        <v>11</v>
      </c>
      <c r="R9" s="96" t="s">
        <v>12</v>
      </c>
      <c r="S9" s="53" t="s">
        <v>3</v>
      </c>
      <c r="T9" s="20" t="s">
        <v>7</v>
      </c>
      <c r="U9" s="16"/>
      <c r="V9" s="23" t="s">
        <v>27</v>
      </c>
      <c r="W9" s="24"/>
      <c r="X9" s="11"/>
      <c r="Y9" s="17"/>
      <c r="Z9" s="4"/>
    </row>
    <row r="10" spans="1:26" ht="26.1" customHeight="1" thickBot="1" x14ac:dyDescent="0.25">
      <c r="A10" s="109"/>
      <c r="B10" s="273" t="s">
        <v>70</v>
      </c>
      <c r="C10" s="274" t="s">
        <v>36</v>
      </c>
      <c r="D10" s="275" t="s">
        <v>58</v>
      </c>
      <c r="E10" s="276" t="s">
        <v>59</v>
      </c>
      <c r="F10" s="277">
        <v>35228</v>
      </c>
      <c r="G10" s="278">
        <v>1</v>
      </c>
      <c r="H10" s="279" t="s">
        <v>50</v>
      </c>
      <c r="I10" s="280">
        <v>50</v>
      </c>
      <c r="J10" s="281">
        <v>42.27</v>
      </c>
      <c r="K10" s="282" t="s">
        <v>49</v>
      </c>
      <c r="L10" s="283">
        <v>100</v>
      </c>
      <c r="M10" s="284">
        <v>126.73</v>
      </c>
      <c r="N10" s="285">
        <v>1</v>
      </c>
      <c r="O10" s="285">
        <v>2</v>
      </c>
      <c r="P10" s="285" t="s">
        <v>67</v>
      </c>
      <c r="Q10" s="286" t="s">
        <v>52</v>
      </c>
      <c r="R10" s="112" t="s">
        <v>57</v>
      </c>
      <c r="S10" s="54">
        <f t="shared" ref="S10:S40" si="0">IF(H10="","",IF(H10="自由形",1,IF(H10="背泳",2,IF(H10="平泳ぎ",3,IF(H10="ﾊﾞﾀﾌﾗｲ",4,5)))))</f>
        <v>2</v>
      </c>
      <c r="T10" s="21">
        <f t="shared" ref="T10:T40" si="1">IF(K10="","",IF(K10="自由形",1,IF(K10="背泳",2,IF(K10="平泳ぎ",3,IF(K10="ﾊﾞﾀﾌﾗｲ",4,5)))))</f>
        <v>1</v>
      </c>
      <c r="U10" s="19"/>
      <c r="V10" s="25">
        <f t="shared" ref="V10:V40" si="2">DATEDIF(F10,$I$3,"y")</f>
        <v>14</v>
      </c>
      <c r="W10" s="26" t="s">
        <v>20</v>
      </c>
      <c r="X10" s="18"/>
      <c r="Y10" s="17"/>
      <c r="Z10" s="4"/>
    </row>
    <row r="11" spans="1:26" ht="26.1" customHeight="1" x14ac:dyDescent="0.2">
      <c r="A11" s="109"/>
      <c r="B11" s="263">
        <v>1</v>
      </c>
      <c r="C11" s="160"/>
      <c r="D11" s="162"/>
      <c r="E11" s="264"/>
      <c r="F11" s="163"/>
      <c r="G11" s="265"/>
      <c r="H11" s="266"/>
      <c r="I11" s="146"/>
      <c r="J11" s="267"/>
      <c r="K11" s="268"/>
      <c r="L11" s="147"/>
      <c r="M11" s="269"/>
      <c r="N11" s="270"/>
      <c r="O11" s="270"/>
      <c r="P11" s="271"/>
      <c r="Q11" s="272" t="str">
        <f>IF(D11="","",$E$50&amp;"中")</f>
        <v/>
      </c>
      <c r="R11" s="113" t="str">
        <f t="shared" ref="R11:R40" si="3">IF(E11="","",$K$2)</f>
        <v/>
      </c>
      <c r="S11" s="55" t="str">
        <f t="shared" si="0"/>
        <v/>
      </c>
      <c r="T11" s="15" t="str">
        <f t="shared" si="1"/>
        <v/>
      </c>
      <c r="U11" s="15"/>
      <c r="V11" s="25">
        <f t="shared" si="2"/>
        <v>111</v>
      </c>
      <c r="W11" s="24"/>
      <c r="X11" s="4"/>
      <c r="Y11" s="17"/>
      <c r="Z11" s="4"/>
    </row>
    <row r="12" spans="1:26" ht="26.1" customHeight="1" x14ac:dyDescent="0.2">
      <c r="A12" s="109"/>
      <c r="B12" s="154">
        <v>2</v>
      </c>
      <c r="C12" s="160"/>
      <c r="D12" s="156"/>
      <c r="E12" s="165"/>
      <c r="F12" s="164"/>
      <c r="G12" s="167"/>
      <c r="H12" s="166"/>
      <c r="I12" s="80"/>
      <c r="J12" s="169"/>
      <c r="K12" s="168"/>
      <c r="L12" s="81"/>
      <c r="M12" s="170"/>
      <c r="N12" s="171"/>
      <c r="O12" s="171"/>
      <c r="P12" s="173"/>
      <c r="Q12" s="172" t="str">
        <f>Q11</f>
        <v/>
      </c>
      <c r="R12" s="113" t="str">
        <f t="shared" si="3"/>
        <v/>
      </c>
      <c r="S12" s="55" t="str">
        <f t="shared" si="0"/>
        <v/>
      </c>
      <c r="T12" s="15" t="str">
        <f t="shared" si="1"/>
        <v/>
      </c>
      <c r="U12" s="15"/>
      <c r="V12" s="25">
        <f t="shared" si="2"/>
        <v>111</v>
      </c>
      <c r="W12" s="24"/>
    </row>
    <row r="13" spans="1:26" ht="26.1" customHeight="1" x14ac:dyDescent="0.2">
      <c r="A13" s="109"/>
      <c r="B13" s="154">
        <v>3</v>
      </c>
      <c r="C13" s="160"/>
      <c r="D13" s="156"/>
      <c r="E13" s="165"/>
      <c r="F13" s="164"/>
      <c r="G13" s="167"/>
      <c r="H13" s="166"/>
      <c r="I13" s="80"/>
      <c r="J13" s="169"/>
      <c r="K13" s="168"/>
      <c r="L13" s="81"/>
      <c r="M13" s="170"/>
      <c r="N13" s="171"/>
      <c r="O13" s="171"/>
      <c r="P13" s="173"/>
      <c r="Q13" s="172" t="str">
        <f t="shared" ref="Q13:Q39" si="4">Q12</f>
        <v/>
      </c>
      <c r="R13" s="113" t="str">
        <f t="shared" si="3"/>
        <v/>
      </c>
      <c r="S13" s="55" t="str">
        <f t="shared" si="0"/>
        <v/>
      </c>
      <c r="T13" s="15" t="str">
        <f t="shared" si="1"/>
        <v/>
      </c>
      <c r="U13" s="15"/>
      <c r="V13" s="25">
        <f t="shared" si="2"/>
        <v>111</v>
      </c>
      <c r="W13" s="27" t="s">
        <v>33</v>
      </c>
    </row>
    <row r="14" spans="1:26" ht="26.1" customHeight="1" x14ac:dyDescent="0.2">
      <c r="A14" s="109"/>
      <c r="B14" s="154">
        <v>4</v>
      </c>
      <c r="C14" s="160"/>
      <c r="D14" s="156"/>
      <c r="E14" s="165"/>
      <c r="F14" s="164"/>
      <c r="G14" s="167"/>
      <c r="H14" s="166"/>
      <c r="I14" s="80"/>
      <c r="J14" s="169"/>
      <c r="K14" s="168"/>
      <c r="L14" s="81"/>
      <c r="M14" s="170"/>
      <c r="N14" s="171"/>
      <c r="O14" s="171"/>
      <c r="P14" s="173"/>
      <c r="Q14" s="172" t="str">
        <f t="shared" si="4"/>
        <v/>
      </c>
      <c r="R14" s="113" t="str">
        <f t="shared" si="3"/>
        <v/>
      </c>
      <c r="S14" s="55" t="str">
        <f t="shared" si="0"/>
        <v/>
      </c>
      <c r="T14" s="15" t="str">
        <f t="shared" si="1"/>
        <v/>
      </c>
      <c r="U14" s="15"/>
      <c r="V14" s="25">
        <f t="shared" si="2"/>
        <v>111</v>
      </c>
      <c r="W14" s="28"/>
    </row>
    <row r="15" spans="1:26" ht="26.1" customHeight="1" x14ac:dyDescent="0.2">
      <c r="A15" s="109"/>
      <c r="B15" s="154">
        <v>5</v>
      </c>
      <c r="C15" s="160"/>
      <c r="D15" s="156"/>
      <c r="E15" s="165"/>
      <c r="F15" s="164"/>
      <c r="G15" s="167"/>
      <c r="H15" s="166"/>
      <c r="I15" s="80"/>
      <c r="J15" s="169"/>
      <c r="K15" s="168"/>
      <c r="L15" s="81"/>
      <c r="M15" s="170"/>
      <c r="N15" s="171"/>
      <c r="O15" s="171"/>
      <c r="P15" s="173"/>
      <c r="Q15" s="172" t="str">
        <f t="shared" si="4"/>
        <v/>
      </c>
      <c r="R15" s="113" t="str">
        <f t="shared" si="3"/>
        <v/>
      </c>
      <c r="S15" s="55" t="str">
        <f t="shared" si="0"/>
        <v/>
      </c>
      <c r="T15" s="15" t="str">
        <f t="shared" si="1"/>
        <v/>
      </c>
      <c r="U15" s="15"/>
      <c r="V15" s="25">
        <f t="shared" si="2"/>
        <v>111</v>
      </c>
      <c r="W15" s="28" t="s">
        <v>28</v>
      </c>
    </row>
    <row r="16" spans="1:26" ht="26.1" customHeight="1" x14ac:dyDescent="0.2">
      <c r="A16" s="109"/>
      <c r="B16" s="154">
        <v>6</v>
      </c>
      <c r="C16" s="160"/>
      <c r="D16" s="156"/>
      <c r="E16" s="165"/>
      <c r="F16" s="164"/>
      <c r="G16" s="167"/>
      <c r="H16" s="166"/>
      <c r="I16" s="80"/>
      <c r="J16" s="169"/>
      <c r="K16" s="168"/>
      <c r="L16" s="81"/>
      <c r="M16" s="170"/>
      <c r="N16" s="171"/>
      <c r="O16" s="171"/>
      <c r="P16" s="173"/>
      <c r="Q16" s="172" t="str">
        <f t="shared" si="4"/>
        <v/>
      </c>
      <c r="R16" s="113" t="str">
        <f t="shared" si="3"/>
        <v/>
      </c>
      <c r="S16" s="55" t="str">
        <f t="shared" si="0"/>
        <v/>
      </c>
      <c r="T16" s="15" t="str">
        <f t="shared" si="1"/>
        <v/>
      </c>
      <c r="U16" s="15"/>
      <c r="V16" s="25">
        <f t="shared" si="2"/>
        <v>111</v>
      </c>
      <c r="W16" s="28" t="s">
        <v>29</v>
      </c>
    </row>
    <row r="17" spans="1:23" ht="26.1" customHeight="1" x14ac:dyDescent="0.2">
      <c r="A17" s="109"/>
      <c r="B17" s="154">
        <v>7</v>
      </c>
      <c r="C17" s="160"/>
      <c r="D17" s="156"/>
      <c r="E17" s="165"/>
      <c r="F17" s="164"/>
      <c r="G17" s="167"/>
      <c r="H17" s="166"/>
      <c r="I17" s="80"/>
      <c r="J17" s="169"/>
      <c r="K17" s="168"/>
      <c r="L17" s="81"/>
      <c r="M17" s="170"/>
      <c r="N17" s="171"/>
      <c r="O17" s="171"/>
      <c r="P17" s="173"/>
      <c r="Q17" s="172" t="str">
        <f t="shared" si="4"/>
        <v/>
      </c>
      <c r="R17" s="113" t="str">
        <f t="shared" si="3"/>
        <v/>
      </c>
      <c r="S17" s="55" t="str">
        <f t="shared" si="0"/>
        <v/>
      </c>
      <c r="T17" s="15" t="str">
        <f t="shared" si="1"/>
        <v/>
      </c>
      <c r="U17" s="15"/>
      <c r="V17" s="25">
        <f t="shared" si="2"/>
        <v>111</v>
      </c>
      <c r="W17" s="28" t="s">
        <v>30</v>
      </c>
    </row>
    <row r="18" spans="1:23" ht="26.1" customHeight="1" x14ac:dyDescent="0.2">
      <c r="A18" s="109"/>
      <c r="B18" s="154">
        <v>8</v>
      </c>
      <c r="C18" s="160"/>
      <c r="D18" s="156"/>
      <c r="E18" s="165"/>
      <c r="F18" s="164"/>
      <c r="G18" s="167"/>
      <c r="H18" s="166"/>
      <c r="I18" s="80"/>
      <c r="J18" s="169"/>
      <c r="K18" s="168"/>
      <c r="L18" s="81"/>
      <c r="M18" s="170"/>
      <c r="N18" s="171"/>
      <c r="O18" s="171"/>
      <c r="P18" s="173"/>
      <c r="Q18" s="172" t="str">
        <f t="shared" si="4"/>
        <v/>
      </c>
      <c r="R18" s="113" t="str">
        <f t="shared" si="3"/>
        <v/>
      </c>
      <c r="S18" s="55" t="str">
        <f t="shared" si="0"/>
        <v/>
      </c>
      <c r="T18" s="15" t="str">
        <f t="shared" si="1"/>
        <v/>
      </c>
      <c r="U18" s="15"/>
      <c r="V18" s="25">
        <f t="shared" si="2"/>
        <v>111</v>
      </c>
      <c r="W18" s="28" t="s">
        <v>31</v>
      </c>
    </row>
    <row r="19" spans="1:23" ht="26.1" customHeight="1" x14ac:dyDescent="0.2">
      <c r="A19" s="109"/>
      <c r="B19" s="154">
        <v>9</v>
      </c>
      <c r="C19" s="160"/>
      <c r="D19" s="156"/>
      <c r="E19" s="165"/>
      <c r="F19" s="164"/>
      <c r="G19" s="167"/>
      <c r="H19" s="166"/>
      <c r="I19" s="80"/>
      <c r="J19" s="169"/>
      <c r="K19" s="168"/>
      <c r="L19" s="81"/>
      <c r="M19" s="170"/>
      <c r="N19" s="171"/>
      <c r="O19" s="171"/>
      <c r="P19" s="173"/>
      <c r="Q19" s="172" t="str">
        <f t="shared" si="4"/>
        <v/>
      </c>
      <c r="R19" s="113" t="str">
        <f t="shared" si="3"/>
        <v/>
      </c>
      <c r="S19" s="55" t="str">
        <f t="shared" si="0"/>
        <v/>
      </c>
      <c r="T19" s="15" t="str">
        <f t="shared" si="1"/>
        <v/>
      </c>
      <c r="U19" s="15"/>
      <c r="V19" s="25">
        <f t="shared" si="2"/>
        <v>111</v>
      </c>
      <c r="W19" s="29" t="s">
        <v>32</v>
      </c>
    </row>
    <row r="20" spans="1:23" ht="26.1" customHeight="1" x14ac:dyDescent="0.2">
      <c r="A20" s="109"/>
      <c r="B20" s="154">
        <v>10</v>
      </c>
      <c r="C20" s="160"/>
      <c r="D20" s="156"/>
      <c r="E20" s="165"/>
      <c r="F20" s="164"/>
      <c r="G20" s="167"/>
      <c r="H20" s="166"/>
      <c r="I20" s="80"/>
      <c r="J20" s="169"/>
      <c r="K20" s="168"/>
      <c r="L20" s="81"/>
      <c r="M20" s="170"/>
      <c r="N20" s="171"/>
      <c r="O20" s="171"/>
      <c r="P20" s="173"/>
      <c r="Q20" s="172" t="str">
        <f t="shared" si="4"/>
        <v/>
      </c>
      <c r="R20" s="113" t="str">
        <f t="shared" si="3"/>
        <v/>
      </c>
      <c r="S20" s="55" t="str">
        <f t="shared" si="0"/>
        <v/>
      </c>
      <c r="T20" s="15" t="str">
        <f t="shared" si="1"/>
        <v/>
      </c>
      <c r="U20" s="15"/>
      <c r="V20" s="25">
        <f t="shared" si="2"/>
        <v>111</v>
      </c>
      <c r="W20" s="28" t="s">
        <v>34</v>
      </c>
    </row>
    <row r="21" spans="1:23" ht="26.1" customHeight="1" x14ac:dyDescent="0.2">
      <c r="A21" s="109"/>
      <c r="B21" s="154">
        <v>11</v>
      </c>
      <c r="C21" s="160"/>
      <c r="D21" s="156"/>
      <c r="E21" s="165"/>
      <c r="F21" s="164"/>
      <c r="G21" s="167"/>
      <c r="H21" s="166"/>
      <c r="I21" s="80"/>
      <c r="J21" s="169"/>
      <c r="K21" s="168"/>
      <c r="L21" s="81"/>
      <c r="M21" s="170"/>
      <c r="N21" s="171"/>
      <c r="O21" s="171"/>
      <c r="P21" s="173"/>
      <c r="Q21" s="172" t="str">
        <f t="shared" si="4"/>
        <v/>
      </c>
      <c r="R21" s="113" t="str">
        <f t="shared" si="3"/>
        <v/>
      </c>
      <c r="S21" s="55" t="str">
        <f t="shared" si="0"/>
        <v/>
      </c>
      <c r="T21" s="15" t="str">
        <f t="shared" si="1"/>
        <v/>
      </c>
      <c r="U21" s="15"/>
      <c r="V21" s="25">
        <f t="shared" si="2"/>
        <v>111</v>
      </c>
      <c r="W21" s="28"/>
    </row>
    <row r="22" spans="1:23" ht="26.1" customHeight="1" x14ac:dyDescent="0.2">
      <c r="A22" s="109"/>
      <c r="B22" s="154">
        <v>12</v>
      </c>
      <c r="C22" s="160"/>
      <c r="D22" s="156"/>
      <c r="E22" s="165"/>
      <c r="F22" s="164"/>
      <c r="G22" s="167"/>
      <c r="H22" s="166"/>
      <c r="I22" s="80"/>
      <c r="J22" s="169"/>
      <c r="K22" s="168"/>
      <c r="L22" s="81"/>
      <c r="M22" s="170"/>
      <c r="N22" s="171"/>
      <c r="O22" s="171"/>
      <c r="P22" s="173"/>
      <c r="Q22" s="172" t="str">
        <f t="shared" si="4"/>
        <v/>
      </c>
      <c r="R22" s="113" t="str">
        <f t="shared" si="3"/>
        <v/>
      </c>
      <c r="S22" s="55" t="str">
        <f t="shared" si="0"/>
        <v/>
      </c>
      <c r="T22" s="15" t="str">
        <f t="shared" si="1"/>
        <v/>
      </c>
      <c r="U22" s="15"/>
      <c r="V22" s="25">
        <f t="shared" si="2"/>
        <v>111</v>
      </c>
      <c r="W22" s="28">
        <v>50</v>
      </c>
    </row>
    <row r="23" spans="1:23" ht="26.1" customHeight="1" x14ac:dyDescent="0.2">
      <c r="A23" s="109"/>
      <c r="B23" s="154">
        <v>13</v>
      </c>
      <c r="C23" s="160"/>
      <c r="D23" s="156"/>
      <c r="E23" s="165"/>
      <c r="F23" s="164"/>
      <c r="G23" s="167"/>
      <c r="H23" s="166"/>
      <c r="I23" s="80"/>
      <c r="J23" s="169"/>
      <c r="K23" s="168"/>
      <c r="L23" s="81"/>
      <c r="M23" s="170"/>
      <c r="N23" s="171"/>
      <c r="O23" s="171"/>
      <c r="P23" s="173"/>
      <c r="Q23" s="172" t="str">
        <f t="shared" si="4"/>
        <v/>
      </c>
      <c r="R23" s="113" t="str">
        <f t="shared" si="3"/>
        <v/>
      </c>
      <c r="S23" s="55" t="str">
        <f t="shared" si="0"/>
        <v/>
      </c>
      <c r="T23" s="15" t="str">
        <f t="shared" si="1"/>
        <v/>
      </c>
      <c r="U23" s="15"/>
      <c r="V23" s="25">
        <f t="shared" si="2"/>
        <v>111</v>
      </c>
      <c r="W23" s="28">
        <v>100</v>
      </c>
    </row>
    <row r="24" spans="1:23" ht="26.1" customHeight="1" x14ac:dyDescent="0.2">
      <c r="A24" s="109"/>
      <c r="B24" s="154">
        <v>14</v>
      </c>
      <c r="C24" s="160"/>
      <c r="D24" s="156"/>
      <c r="E24" s="165"/>
      <c r="F24" s="164"/>
      <c r="G24" s="167"/>
      <c r="H24" s="166"/>
      <c r="I24" s="80"/>
      <c r="J24" s="169"/>
      <c r="K24" s="168"/>
      <c r="L24" s="81"/>
      <c r="M24" s="170"/>
      <c r="N24" s="171"/>
      <c r="O24" s="171"/>
      <c r="P24" s="173"/>
      <c r="Q24" s="172" t="str">
        <f t="shared" si="4"/>
        <v/>
      </c>
      <c r="R24" s="113" t="str">
        <f t="shared" si="3"/>
        <v/>
      </c>
      <c r="S24" s="55" t="str">
        <f t="shared" si="0"/>
        <v/>
      </c>
      <c r="T24" s="15" t="str">
        <f t="shared" si="1"/>
        <v/>
      </c>
      <c r="U24" s="15"/>
      <c r="V24" s="25">
        <f t="shared" si="2"/>
        <v>111</v>
      </c>
      <c r="W24" s="29">
        <v>200</v>
      </c>
    </row>
    <row r="25" spans="1:23" ht="26.1" customHeight="1" x14ac:dyDescent="0.2">
      <c r="A25" s="109"/>
      <c r="B25" s="154">
        <v>15</v>
      </c>
      <c r="C25" s="160"/>
      <c r="D25" s="156"/>
      <c r="E25" s="165"/>
      <c r="F25" s="164"/>
      <c r="G25" s="167"/>
      <c r="H25" s="166"/>
      <c r="I25" s="80"/>
      <c r="J25" s="169"/>
      <c r="K25" s="168"/>
      <c r="L25" s="81"/>
      <c r="M25" s="170"/>
      <c r="N25" s="171"/>
      <c r="O25" s="171"/>
      <c r="P25" s="173"/>
      <c r="Q25" s="172" t="str">
        <f t="shared" si="4"/>
        <v/>
      </c>
      <c r="R25" s="113" t="str">
        <f t="shared" si="3"/>
        <v/>
      </c>
      <c r="S25" s="55" t="str">
        <f t="shared" si="0"/>
        <v/>
      </c>
      <c r="T25" s="15" t="str">
        <f t="shared" si="1"/>
        <v/>
      </c>
      <c r="U25" s="15"/>
      <c r="V25" s="25">
        <f t="shared" si="2"/>
        <v>111</v>
      </c>
      <c r="W25" s="28" t="s">
        <v>1</v>
      </c>
    </row>
    <row r="26" spans="1:23" ht="26.1" customHeight="1" x14ac:dyDescent="0.2">
      <c r="A26" s="109"/>
      <c r="B26" s="154">
        <v>16</v>
      </c>
      <c r="C26" s="160"/>
      <c r="D26" s="156"/>
      <c r="E26" s="165"/>
      <c r="F26" s="164"/>
      <c r="G26" s="167"/>
      <c r="H26" s="166"/>
      <c r="I26" s="80"/>
      <c r="J26" s="169"/>
      <c r="K26" s="168"/>
      <c r="L26" s="81"/>
      <c r="M26" s="170"/>
      <c r="N26" s="171"/>
      <c r="O26" s="171"/>
      <c r="P26" s="173"/>
      <c r="Q26" s="172" t="str">
        <f t="shared" si="4"/>
        <v/>
      </c>
      <c r="R26" s="113" t="str">
        <f t="shared" si="3"/>
        <v/>
      </c>
      <c r="S26" s="55" t="str">
        <f t="shared" si="0"/>
        <v/>
      </c>
      <c r="T26" s="15" t="str">
        <f t="shared" si="1"/>
        <v/>
      </c>
      <c r="U26" s="15"/>
      <c r="V26" s="25">
        <f t="shared" si="2"/>
        <v>111</v>
      </c>
      <c r="W26" s="28"/>
    </row>
    <row r="27" spans="1:23" ht="26.1" customHeight="1" x14ac:dyDescent="0.2">
      <c r="A27" s="109"/>
      <c r="B27" s="154">
        <v>17</v>
      </c>
      <c r="C27" s="159"/>
      <c r="D27" s="156"/>
      <c r="E27" s="165"/>
      <c r="F27" s="164"/>
      <c r="G27" s="167"/>
      <c r="H27" s="166"/>
      <c r="I27" s="80"/>
      <c r="J27" s="169"/>
      <c r="K27" s="168"/>
      <c r="L27" s="81"/>
      <c r="M27" s="170"/>
      <c r="N27" s="171"/>
      <c r="O27" s="171"/>
      <c r="P27" s="173"/>
      <c r="Q27" s="172" t="str">
        <f t="shared" si="4"/>
        <v/>
      </c>
      <c r="R27" s="113" t="str">
        <f t="shared" si="3"/>
        <v/>
      </c>
      <c r="S27" s="55" t="str">
        <f t="shared" si="0"/>
        <v/>
      </c>
      <c r="T27" s="15" t="str">
        <f t="shared" si="1"/>
        <v/>
      </c>
      <c r="U27" s="15"/>
      <c r="V27" s="25">
        <f t="shared" si="2"/>
        <v>111</v>
      </c>
      <c r="W27" s="28" t="s">
        <v>35</v>
      </c>
    </row>
    <row r="28" spans="1:23" ht="26.1" customHeight="1" x14ac:dyDescent="0.2">
      <c r="A28" s="109"/>
      <c r="B28" s="154">
        <v>18</v>
      </c>
      <c r="C28" s="160"/>
      <c r="D28" s="156"/>
      <c r="E28" s="165"/>
      <c r="F28" s="164"/>
      <c r="G28" s="167"/>
      <c r="H28" s="166"/>
      <c r="I28" s="80"/>
      <c r="J28" s="169"/>
      <c r="K28" s="168"/>
      <c r="L28" s="81"/>
      <c r="M28" s="170"/>
      <c r="N28" s="171"/>
      <c r="O28" s="171"/>
      <c r="P28" s="173"/>
      <c r="Q28" s="172" t="str">
        <f t="shared" si="4"/>
        <v/>
      </c>
      <c r="R28" s="113" t="str">
        <f t="shared" si="3"/>
        <v/>
      </c>
      <c r="S28" s="55" t="str">
        <f t="shared" si="0"/>
        <v/>
      </c>
      <c r="T28" s="15" t="str">
        <f t="shared" si="1"/>
        <v/>
      </c>
      <c r="U28" s="15"/>
      <c r="V28" s="25">
        <f t="shared" si="2"/>
        <v>111</v>
      </c>
      <c r="W28" s="29" t="s">
        <v>36</v>
      </c>
    </row>
    <row r="29" spans="1:23" ht="26.1" customHeight="1" x14ac:dyDescent="0.2">
      <c r="A29" s="109"/>
      <c r="B29" s="154">
        <v>19</v>
      </c>
      <c r="C29" s="160"/>
      <c r="D29" s="156"/>
      <c r="E29" s="165"/>
      <c r="F29" s="164"/>
      <c r="G29" s="167"/>
      <c r="H29" s="166"/>
      <c r="I29" s="80"/>
      <c r="J29" s="169"/>
      <c r="K29" s="168"/>
      <c r="L29" s="81"/>
      <c r="M29" s="170"/>
      <c r="N29" s="171"/>
      <c r="O29" s="171"/>
      <c r="P29" s="173"/>
      <c r="Q29" s="172" t="str">
        <f t="shared" si="4"/>
        <v/>
      </c>
      <c r="R29" s="113" t="str">
        <f t="shared" si="3"/>
        <v/>
      </c>
      <c r="S29" s="55" t="str">
        <f t="shared" si="0"/>
        <v/>
      </c>
      <c r="T29" s="15" t="str">
        <f t="shared" si="1"/>
        <v/>
      </c>
      <c r="U29" s="15"/>
      <c r="V29" s="25">
        <f t="shared" si="2"/>
        <v>111</v>
      </c>
      <c r="W29" s="24"/>
    </row>
    <row r="30" spans="1:23" ht="26.1" customHeight="1" x14ac:dyDescent="0.2">
      <c r="A30" s="109"/>
      <c r="B30" s="154">
        <v>20</v>
      </c>
      <c r="C30" s="160"/>
      <c r="D30" s="156"/>
      <c r="E30" s="165"/>
      <c r="F30" s="164"/>
      <c r="G30" s="167"/>
      <c r="H30" s="166"/>
      <c r="I30" s="80"/>
      <c r="J30" s="169"/>
      <c r="K30" s="168"/>
      <c r="L30" s="81"/>
      <c r="M30" s="170"/>
      <c r="N30" s="171"/>
      <c r="O30" s="171"/>
      <c r="P30" s="173"/>
      <c r="Q30" s="172" t="str">
        <f t="shared" si="4"/>
        <v/>
      </c>
      <c r="R30" s="113" t="str">
        <f t="shared" si="3"/>
        <v/>
      </c>
      <c r="S30" s="55" t="str">
        <f t="shared" si="0"/>
        <v/>
      </c>
      <c r="T30" s="15" t="str">
        <f t="shared" si="1"/>
        <v/>
      </c>
      <c r="U30" s="15"/>
      <c r="V30" s="25">
        <f t="shared" si="2"/>
        <v>111</v>
      </c>
      <c r="W30" s="24"/>
    </row>
    <row r="31" spans="1:23" ht="26.1" customHeight="1" x14ac:dyDescent="0.2">
      <c r="A31" s="109"/>
      <c r="B31" s="154">
        <v>21</v>
      </c>
      <c r="C31" s="160"/>
      <c r="D31" s="156"/>
      <c r="E31" s="165"/>
      <c r="F31" s="164"/>
      <c r="G31" s="167"/>
      <c r="H31" s="166"/>
      <c r="I31" s="80"/>
      <c r="J31" s="169"/>
      <c r="K31" s="168"/>
      <c r="L31" s="81"/>
      <c r="M31" s="170"/>
      <c r="N31" s="171"/>
      <c r="O31" s="171"/>
      <c r="P31" s="173"/>
      <c r="Q31" s="172" t="str">
        <f t="shared" si="4"/>
        <v/>
      </c>
      <c r="R31" s="113" t="str">
        <f t="shared" si="3"/>
        <v/>
      </c>
      <c r="S31" s="55" t="str">
        <f t="shared" si="0"/>
        <v/>
      </c>
      <c r="T31" s="15" t="str">
        <f t="shared" si="1"/>
        <v/>
      </c>
      <c r="U31" s="15"/>
      <c r="V31" s="25">
        <f t="shared" si="2"/>
        <v>111</v>
      </c>
      <c r="W31" s="24"/>
    </row>
    <row r="32" spans="1:23" ht="26.1" customHeight="1" x14ac:dyDescent="0.2">
      <c r="A32" s="109"/>
      <c r="B32" s="154">
        <v>22</v>
      </c>
      <c r="C32" s="160"/>
      <c r="D32" s="156"/>
      <c r="E32" s="78"/>
      <c r="F32" s="174"/>
      <c r="G32" s="177"/>
      <c r="H32" s="166"/>
      <c r="I32" s="80"/>
      <c r="J32" s="169"/>
      <c r="K32" s="168"/>
      <c r="L32" s="81"/>
      <c r="M32" s="170"/>
      <c r="N32" s="171"/>
      <c r="O32" s="171"/>
      <c r="P32" s="173"/>
      <c r="Q32" s="172" t="str">
        <f t="shared" si="4"/>
        <v/>
      </c>
      <c r="R32" s="113" t="str">
        <f t="shared" si="3"/>
        <v/>
      </c>
      <c r="S32" s="55" t="str">
        <f t="shared" si="0"/>
        <v/>
      </c>
      <c r="T32" s="15" t="str">
        <f t="shared" si="1"/>
        <v/>
      </c>
      <c r="U32" s="15"/>
      <c r="V32" s="25">
        <f t="shared" si="2"/>
        <v>111</v>
      </c>
      <c r="W32" s="24"/>
    </row>
    <row r="33" spans="1:25" ht="26.1" customHeight="1" x14ac:dyDescent="0.2">
      <c r="A33" s="109"/>
      <c r="B33" s="154">
        <v>23</v>
      </c>
      <c r="C33" s="160"/>
      <c r="D33" s="156"/>
      <c r="E33" s="78"/>
      <c r="F33" s="174"/>
      <c r="G33" s="177"/>
      <c r="H33" s="166"/>
      <c r="I33" s="80"/>
      <c r="J33" s="169"/>
      <c r="K33" s="168"/>
      <c r="L33" s="81"/>
      <c r="M33" s="170"/>
      <c r="N33" s="171"/>
      <c r="O33" s="171"/>
      <c r="P33" s="173"/>
      <c r="Q33" s="172" t="str">
        <f t="shared" si="4"/>
        <v/>
      </c>
      <c r="R33" s="113" t="str">
        <f t="shared" si="3"/>
        <v/>
      </c>
      <c r="S33" s="55" t="str">
        <f t="shared" si="0"/>
        <v/>
      </c>
      <c r="T33" s="15" t="str">
        <f t="shared" si="1"/>
        <v/>
      </c>
      <c r="U33" s="15"/>
      <c r="V33" s="25">
        <f t="shared" si="2"/>
        <v>111</v>
      </c>
      <c r="W33" s="24"/>
    </row>
    <row r="34" spans="1:25" ht="26.1" customHeight="1" x14ac:dyDescent="0.2">
      <c r="A34" s="109"/>
      <c r="B34" s="154">
        <v>24</v>
      </c>
      <c r="C34" s="160"/>
      <c r="D34" s="156"/>
      <c r="E34" s="78"/>
      <c r="F34" s="174"/>
      <c r="G34" s="177"/>
      <c r="H34" s="166"/>
      <c r="I34" s="80"/>
      <c r="J34" s="169"/>
      <c r="K34" s="168"/>
      <c r="L34" s="81"/>
      <c r="M34" s="170"/>
      <c r="N34" s="171"/>
      <c r="O34" s="171"/>
      <c r="P34" s="173"/>
      <c r="Q34" s="172" t="str">
        <f t="shared" si="4"/>
        <v/>
      </c>
      <c r="R34" s="113" t="str">
        <f t="shared" si="3"/>
        <v/>
      </c>
      <c r="S34" s="55" t="str">
        <f t="shared" si="0"/>
        <v/>
      </c>
      <c r="T34" s="15" t="str">
        <f t="shared" si="1"/>
        <v/>
      </c>
      <c r="U34" s="15"/>
      <c r="V34" s="25">
        <f t="shared" si="2"/>
        <v>111</v>
      </c>
      <c r="W34" s="24"/>
    </row>
    <row r="35" spans="1:25" ht="26.1" customHeight="1" x14ac:dyDescent="0.2">
      <c r="A35" s="109"/>
      <c r="B35" s="154">
        <v>25</v>
      </c>
      <c r="C35" s="160"/>
      <c r="D35" s="156"/>
      <c r="E35" s="78"/>
      <c r="F35" s="174"/>
      <c r="G35" s="177"/>
      <c r="H35" s="166"/>
      <c r="I35" s="80"/>
      <c r="J35" s="169"/>
      <c r="K35" s="168"/>
      <c r="L35" s="81"/>
      <c r="M35" s="170"/>
      <c r="N35" s="171"/>
      <c r="O35" s="171"/>
      <c r="P35" s="173"/>
      <c r="Q35" s="172" t="str">
        <f t="shared" si="4"/>
        <v/>
      </c>
      <c r="R35" s="113" t="str">
        <f t="shared" si="3"/>
        <v/>
      </c>
      <c r="S35" s="55" t="str">
        <f t="shared" si="0"/>
        <v/>
      </c>
      <c r="T35" s="15" t="str">
        <f t="shared" si="1"/>
        <v/>
      </c>
      <c r="U35" s="15"/>
      <c r="V35" s="25">
        <f t="shared" si="2"/>
        <v>111</v>
      </c>
      <c r="W35" s="24"/>
    </row>
    <row r="36" spans="1:25" ht="26.1" customHeight="1" x14ac:dyDescent="0.2">
      <c r="A36" s="109"/>
      <c r="B36" s="154">
        <v>26</v>
      </c>
      <c r="C36" s="160"/>
      <c r="D36" s="156"/>
      <c r="E36" s="78"/>
      <c r="F36" s="174"/>
      <c r="G36" s="177"/>
      <c r="H36" s="166"/>
      <c r="I36" s="80"/>
      <c r="J36" s="169"/>
      <c r="K36" s="168"/>
      <c r="L36" s="81"/>
      <c r="M36" s="170"/>
      <c r="N36" s="171"/>
      <c r="O36" s="171"/>
      <c r="P36" s="173"/>
      <c r="Q36" s="172" t="str">
        <f t="shared" si="4"/>
        <v/>
      </c>
      <c r="R36" s="113" t="str">
        <f t="shared" si="3"/>
        <v/>
      </c>
      <c r="S36" s="55" t="str">
        <f t="shared" si="0"/>
        <v/>
      </c>
      <c r="T36" s="15" t="str">
        <f t="shared" si="1"/>
        <v/>
      </c>
      <c r="U36" s="15"/>
      <c r="V36" s="25">
        <f t="shared" si="2"/>
        <v>111</v>
      </c>
      <c r="W36" s="24"/>
    </row>
    <row r="37" spans="1:25" ht="26.1" customHeight="1" x14ac:dyDescent="0.2">
      <c r="A37" s="109"/>
      <c r="B37" s="154">
        <v>27</v>
      </c>
      <c r="C37" s="160"/>
      <c r="D37" s="157"/>
      <c r="E37" s="79"/>
      <c r="F37" s="174"/>
      <c r="G37" s="177"/>
      <c r="H37" s="166"/>
      <c r="I37" s="80"/>
      <c r="J37" s="169"/>
      <c r="K37" s="168"/>
      <c r="L37" s="81"/>
      <c r="M37" s="170"/>
      <c r="N37" s="171"/>
      <c r="O37" s="171"/>
      <c r="P37" s="173"/>
      <c r="Q37" s="172" t="str">
        <f t="shared" si="4"/>
        <v/>
      </c>
      <c r="R37" s="113" t="str">
        <f t="shared" si="3"/>
        <v/>
      </c>
      <c r="S37" s="55" t="str">
        <f t="shared" si="0"/>
        <v/>
      </c>
      <c r="T37" s="15" t="str">
        <f t="shared" si="1"/>
        <v/>
      </c>
      <c r="U37" s="15"/>
      <c r="V37" s="25">
        <f t="shared" si="2"/>
        <v>111</v>
      </c>
      <c r="W37" s="24"/>
    </row>
    <row r="38" spans="1:25" ht="26.1" customHeight="1" x14ac:dyDescent="0.2">
      <c r="A38" s="109"/>
      <c r="B38" s="154">
        <v>28</v>
      </c>
      <c r="C38" s="160"/>
      <c r="D38" s="156"/>
      <c r="E38" s="78"/>
      <c r="F38" s="174"/>
      <c r="G38" s="177"/>
      <c r="H38" s="166"/>
      <c r="I38" s="80"/>
      <c r="J38" s="169"/>
      <c r="K38" s="168"/>
      <c r="L38" s="81"/>
      <c r="M38" s="170"/>
      <c r="N38" s="171"/>
      <c r="O38" s="171"/>
      <c r="P38" s="173"/>
      <c r="Q38" s="172" t="str">
        <f t="shared" si="4"/>
        <v/>
      </c>
      <c r="R38" s="113" t="str">
        <f t="shared" si="3"/>
        <v/>
      </c>
      <c r="S38" s="55" t="str">
        <f t="shared" si="0"/>
        <v/>
      </c>
      <c r="T38" s="15" t="str">
        <f t="shared" si="1"/>
        <v/>
      </c>
      <c r="U38" s="15"/>
      <c r="V38" s="25">
        <f t="shared" si="2"/>
        <v>111</v>
      </c>
      <c r="W38" s="24"/>
    </row>
    <row r="39" spans="1:25" ht="26.1" customHeight="1" x14ac:dyDescent="0.2">
      <c r="A39" s="109"/>
      <c r="B39" s="154">
        <v>29</v>
      </c>
      <c r="C39" s="160"/>
      <c r="D39" s="156"/>
      <c r="E39" s="78"/>
      <c r="F39" s="174"/>
      <c r="G39" s="177"/>
      <c r="H39" s="166"/>
      <c r="I39" s="80"/>
      <c r="J39" s="169"/>
      <c r="K39" s="168"/>
      <c r="L39" s="81"/>
      <c r="M39" s="170"/>
      <c r="N39" s="171"/>
      <c r="O39" s="171"/>
      <c r="P39" s="173"/>
      <c r="Q39" s="172" t="str">
        <f t="shared" si="4"/>
        <v/>
      </c>
      <c r="R39" s="113" t="str">
        <f t="shared" si="3"/>
        <v/>
      </c>
      <c r="S39" s="55" t="str">
        <f t="shared" si="0"/>
        <v/>
      </c>
      <c r="T39" s="15" t="str">
        <f t="shared" si="1"/>
        <v/>
      </c>
      <c r="U39" s="15"/>
      <c r="V39" s="25">
        <f t="shared" si="2"/>
        <v>111</v>
      </c>
      <c r="W39" s="24"/>
    </row>
    <row r="40" spans="1:25" ht="26.1" customHeight="1" thickBot="1" x14ac:dyDescent="0.25">
      <c r="A40" s="109"/>
      <c r="B40" s="155">
        <v>30</v>
      </c>
      <c r="C40" s="161"/>
      <c r="D40" s="158"/>
      <c r="E40" s="151"/>
      <c r="F40" s="175"/>
      <c r="G40" s="178"/>
      <c r="H40" s="176"/>
      <c r="I40" s="152"/>
      <c r="J40" s="180"/>
      <c r="K40" s="179"/>
      <c r="L40" s="153"/>
      <c r="M40" s="181"/>
      <c r="N40" s="182"/>
      <c r="O40" s="182"/>
      <c r="P40" s="184"/>
      <c r="Q40" s="183" t="str">
        <f>Q39</f>
        <v/>
      </c>
      <c r="R40" s="113" t="str">
        <f t="shared" si="3"/>
        <v/>
      </c>
      <c r="S40" s="55" t="str">
        <f t="shared" si="0"/>
        <v/>
      </c>
      <c r="T40" s="15" t="str">
        <f t="shared" si="1"/>
        <v/>
      </c>
      <c r="U40" s="15"/>
      <c r="V40" s="25">
        <f t="shared" si="2"/>
        <v>111</v>
      </c>
      <c r="W40" s="24"/>
    </row>
    <row r="41" spans="1:25" ht="24.9" customHeight="1" x14ac:dyDescent="0.2">
      <c r="B41" s="48"/>
      <c r="C41" s="49"/>
      <c r="D41" s="49"/>
      <c r="E41" s="49"/>
      <c r="F41" s="50"/>
      <c r="G41" s="49"/>
      <c r="H41" s="51"/>
      <c r="I41" s="49"/>
      <c r="J41" s="49"/>
      <c r="K41" s="52"/>
      <c r="L41" s="49"/>
      <c r="M41" s="49"/>
      <c r="N41" s="49"/>
      <c r="O41" s="49"/>
      <c r="P41" s="8"/>
      <c r="Q41" s="8"/>
      <c r="R41" s="1"/>
      <c r="S41" s="11"/>
      <c r="T41" s="8"/>
      <c r="U41" s="11"/>
      <c r="Y41" s="11"/>
    </row>
    <row r="42" spans="1:25" ht="24.75" customHeight="1" x14ac:dyDescent="0.2">
      <c r="B42" s="350" t="s">
        <v>72</v>
      </c>
      <c r="C42" s="350"/>
      <c r="D42" s="87" t="s">
        <v>82</v>
      </c>
      <c r="E42" s="348" t="s">
        <v>73</v>
      </c>
      <c r="F42" s="348"/>
      <c r="G42" s="348"/>
      <c r="H42" s="7" t="s">
        <v>74</v>
      </c>
      <c r="I42" s="346"/>
      <c r="J42" s="347"/>
      <c r="K42" s="349" t="s">
        <v>16</v>
      </c>
      <c r="L42" s="348"/>
      <c r="M42" s="7" t="s">
        <v>75</v>
      </c>
      <c r="N42" s="335" t="str">
        <f>IF(I42="","",1000*I42)</f>
        <v/>
      </c>
      <c r="O42" s="335"/>
      <c r="P42" s="335"/>
      <c r="Q42" s="1" t="s">
        <v>76</v>
      </c>
      <c r="R42" s="1"/>
      <c r="S42" s="11"/>
      <c r="T42" s="8"/>
      <c r="U42" s="11"/>
      <c r="Y42" s="11"/>
    </row>
    <row r="43" spans="1:25" ht="24.75" customHeight="1" x14ac:dyDescent="0.2">
      <c r="B43" s="350"/>
      <c r="C43" s="350"/>
      <c r="D43" s="87" t="s">
        <v>77</v>
      </c>
      <c r="E43" s="348" t="s">
        <v>73</v>
      </c>
      <c r="F43" s="348"/>
      <c r="G43" s="348"/>
      <c r="H43" s="7" t="s">
        <v>74</v>
      </c>
      <c r="I43" s="346"/>
      <c r="J43" s="347"/>
      <c r="K43" s="349" t="s">
        <v>78</v>
      </c>
      <c r="L43" s="348"/>
      <c r="M43" s="7" t="s">
        <v>79</v>
      </c>
      <c r="N43" s="335" t="str">
        <f>IF(I43="","",1000*I43)</f>
        <v/>
      </c>
      <c r="O43" s="335"/>
      <c r="P43" s="335"/>
      <c r="Q43" s="1" t="s">
        <v>76</v>
      </c>
      <c r="R43" s="49"/>
      <c r="S43" s="8"/>
      <c r="T43" s="8"/>
      <c r="V43" s="11"/>
      <c r="W43" s="8"/>
      <c r="X43" s="11"/>
      <c r="Y43" s="11"/>
    </row>
    <row r="44" spans="1:25" ht="24.75" customHeight="1" x14ac:dyDescent="0.2">
      <c r="B44" s="86"/>
      <c r="C44" s="86"/>
      <c r="D44" s="87" t="s">
        <v>81</v>
      </c>
      <c r="E44" s="324" t="s">
        <v>97</v>
      </c>
      <c r="F44" s="348"/>
      <c r="G44" s="348"/>
      <c r="H44" s="7" t="s">
        <v>74</v>
      </c>
      <c r="I44" s="346"/>
      <c r="J44" s="347"/>
      <c r="K44" s="349" t="s">
        <v>78</v>
      </c>
      <c r="L44" s="348"/>
      <c r="M44" s="7" t="s">
        <v>79</v>
      </c>
      <c r="N44" s="335" t="str">
        <f>IF(I44="","",3000*I44)</f>
        <v/>
      </c>
      <c r="O44" s="335"/>
      <c r="P44" s="335"/>
      <c r="Q44" s="1" t="s">
        <v>76</v>
      </c>
      <c r="R44" s="49"/>
      <c r="S44" s="8"/>
      <c r="T44" s="8"/>
      <c r="V44" s="11"/>
      <c r="W44" s="8"/>
      <c r="X44" s="11"/>
      <c r="Y44" s="11"/>
    </row>
    <row r="45" spans="1:25" ht="24.75" customHeight="1" x14ac:dyDescent="0.2">
      <c r="B45" s="86"/>
      <c r="C45" s="86"/>
      <c r="D45" s="90" t="s">
        <v>108</v>
      </c>
      <c r="E45" s="220" t="s">
        <v>109</v>
      </c>
      <c r="F45" s="218"/>
      <c r="G45" s="218"/>
      <c r="H45" s="7" t="s">
        <v>110</v>
      </c>
      <c r="I45" s="333"/>
      <c r="J45" s="334"/>
      <c r="K45" s="330" t="s">
        <v>111</v>
      </c>
      <c r="L45" s="324"/>
      <c r="M45" s="7" t="s">
        <v>75</v>
      </c>
      <c r="N45" s="335" t="str">
        <f>IF(I45="","",500*I45)</f>
        <v/>
      </c>
      <c r="O45" s="335"/>
      <c r="P45" s="335"/>
      <c r="Q45" s="1" t="s">
        <v>112</v>
      </c>
      <c r="R45" s="49"/>
      <c r="S45" s="219"/>
      <c r="T45" s="219"/>
      <c r="V45" s="11"/>
      <c r="W45" s="219"/>
      <c r="X45" s="11"/>
      <c r="Y45" s="11"/>
    </row>
    <row r="46" spans="1:25" ht="24.75" customHeight="1" x14ac:dyDescent="0.2">
      <c r="B46"/>
      <c r="F46"/>
      <c r="L46" s="331" t="s">
        <v>80</v>
      </c>
      <c r="M46" s="331"/>
      <c r="N46" s="332" t="str">
        <f>IF(COUNT(N42:N45)=0,"",SUM(N42:N45))</f>
        <v/>
      </c>
      <c r="O46" s="332"/>
      <c r="P46" s="332"/>
      <c r="Q46" s="89" t="s">
        <v>76</v>
      </c>
      <c r="R46" s="11"/>
      <c r="S46" s="8"/>
      <c r="T46" s="8"/>
      <c r="V46" s="11"/>
      <c r="W46" s="8"/>
      <c r="X46" s="11"/>
      <c r="Y46" s="11"/>
    </row>
    <row r="47" spans="1:25" ht="24.75" customHeight="1" x14ac:dyDescent="0.2">
      <c r="R47" s="348" t="s">
        <v>73</v>
      </c>
      <c r="S47" s="348"/>
      <c r="T47"/>
      <c r="U47"/>
      <c r="V47"/>
      <c r="W47"/>
      <c r="X47" s="1"/>
    </row>
    <row r="48" spans="1:25" ht="24.75" customHeight="1" x14ac:dyDescent="0.2">
      <c r="B48" s="48" t="s">
        <v>54</v>
      </c>
      <c r="C48" s="49"/>
      <c r="D48" s="49"/>
      <c r="E48" s="49"/>
      <c r="F48" s="50"/>
      <c r="G48" s="49"/>
      <c r="H48" s="51"/>
      <c r="I48" s="328" t="s">
        <v>65</v>
      </c>
      <c r="J48" s="329"/>
      <c r="K48" s="325"/>
      <c r="L48" s="326"/>
      <c r="M48" s="326"/>
      <c r="N48" s="326"/>
      <c r="O48" s="327"/>
      <c r="P48" s="8"/>
      <c r="Q48" s="8"/>
      <c r="R48" s="348" t="s">
        <v>73</v>
      </c>
      <c r="S48" s="348"/>
      <c r="T48"/>
      <c r="U48"/>
      <c r="V48"/>
      <c r="W48"/>
      <c r="X48" s="1"/>
    </row>
    <row r="49" spans="2:31" ht="24.75" customHeight="1" x14ac:dyDescent="0.2">
      <c r="B49" s="48"/>
      <c r="C49" s="49"/>
      <c r="D49" s="49"/>
      <c r="E49" s="49"/>
      <c r="F49" s="50"/>
      <c r="G49" s="49"/>
      <c r="H49" s="49"/>
      <c r="I49" s="49"/>
      <c r="J49" s="49"/>
      <c r="K49" s="51"/>
      <c r="L49" s="49"/>
      <c r="M49" s="49"/>
      <c r="N49" s="49"/>
      <c r="O49" s="49"/>
      <c r="P49" s="52"/>
      <c r="Q49" s="49"/>
      <c r="S49"/>
      <c r="T49"/>
      <c r="U49"/>
      <c r="V49"/>
      <c r="W49"/>
    </row>
    <row r="50" spans="2:31" ht="24.75" customHeight="1" x14ac:dyDescent="0.2">
      <c r="B50" s="57" t="s">
        <v>60</v>
      </c>
      <c r="C50" s="59"/>
      <c r="D50" s="51" t="s">
        <v>61</v>
      </c>
      <c r="E50" s="60"/>
      <c r="F50" s="58"/>
      <c r="G50" s="51" t="s">
        <v>62</v>
      </c>
      <c r="I50" s="49"/>
      <c r="J50" s="61" t="s">
        <v>63</v>
      </c>
      <c r="K50" s="337"/>
      <c r="L50" s="338"/>
      <c r="M50" s="338"/>
      <c r="N50" s="338"/>
      <c r="O50" s="339"/>
      <c r="P50" s="52"/>
      <c r="Q50" s="51" t="s">
        <v>64</v>
      </c>
      <c r="S50"/>
      <c r="T50"/>
      <c r="U50"/>
      <c r="V50"/>
      <c r="W50"/>
      <c r="AE50" s="88"/>
    </row>
    <row r="51" spans="2:31" ht="24.75" customHeight="1" x14ac:dyDescent="0.2"/>
  </sheetData>
  <protectedRanges>
    <protectedRange password="E8F7" sqref="I42:I44" name="範囲1_1"/>
    <protectedRange password="E8F7" sqref="I45" name="範囲1_1_1"/>
  </protectedRanges>
  <mergeCells count="28">
    <mergeCell ref="B7:Q7"/>
    <mergeCell ref="K50:O50"/>
    <mergeCell ref="E2:F2"/>
    <mergeCell ref="I2:J2"/>
    <mergeCell ref="K2:M2"/>
    <mergeCell ref="I3:J3"/>
    <mergeCell ref="B42:C43"/>
    <mergeCell ref="I44:J44"/>
    <mergeCell ref="K42:L42"/>
    <mergeCell ref="K43:L43"/>
    <mergeCell ref="K45:L45"/>
    <mergeCell ref="N45:P45"/>
    <mergeCell ref="R48:S48"/>
    <mergeCell ref="K48:O48"/>
    <mergeCell ref="I48:J48"/>
    <mergeCell ref="E42:G42"/>
    <mergeCell ref="E43:G43"/>
    <mergeCell ref="E44:G44"/>
    <mergeCell ref="K44:L44"/>
    <mergeCell ref="I42:J42"/>
    <mergeCell ref="I43:J43"/>
    <mergeCell ref="L46:M46"/>
    <mergeCell ref="N42:P42"/>
    <mergeCell ref="N43:P43"/>
    <mergeCell ref="N44:P44"/>
    <mergeCell ref="N46:P46"/>
    <mergeCell ref="R47:S47"/>
    <mergeCell ref="I45:J45"/>
  </mergeCells>
  <phoneticPr fontId="2"/>
  <conditionalFormatting sqref="C10:C40">
    <cfRule type="cellIs" dxfId="12" priority="3" stopIfTrue="1" operator="equal">
      <formula>1</formula>
    </cfRule>
    <cfRule type="cellIs" dxfId="11" priority="4" stopIfTrue="1" operator="equal">
      <formula>2</formula>
    </cfRule>
  </conditionalFormatting>
  <dataValidations count="14">
    <dataValidation allowBlank="1" showErrorMessage="1" sqref="R1:Z40 P1:Q6 P48:Q50 Y41:Z46 R51:Z65537 Q51:Q52 K41:U41 P56:Q65537 R42:U42 K48 R43:X46 N9:Q40" xr:uid="{00000000-0002-0000-0200-000000000000}"/>
    <dataValidation imeMode="off" allowBlank="1" showInputMessage="1" showErrorMessage="1" prompt="50　　100　　200" sqref="L56:L65537 I9 L9 L49 I41 I48:I50 I56:I65537" xr:uid="{00000000-0002-0000-0200-000001000000}"/>
    <dataValidation imeMode="off" allowBlank="1" showInputMessage="1" showErrorMessage="1" prompt="入力方法_x000a__x000a_２３秒０１　＝23.01_x000a__x000a_１分を超える場合_x000a_１分　　　　　　 ＝100.00_x000a_１分２秒１３　　＝102.13_x000a_１分１２秒２　　＝112.20" sqref="J49 M9:M40 J9:J41 M56:O65537 J56:J65537 M49:O49" xr:uid="{00000000-0002-0000-0200-000002000000}"/>
    <dataValidation imeMode="off" allowBlank="1" showErrorMessage="1" prompt="入力方法_x000a__x000a_２３秒０１　＝23.01_x000a__x000a_１分を超える場合_x000a_１分　　　　　　 ＝100.00_x000a_１分２秒１３　　＝102.13_x000a_１分１２秒２　　＝112.20" sqref="M3:O4" xr:uid="{00000000-0002-0000-0200-000003000000}"/>
    <dataValidation type="list" allowBlank="1" showErrorMessage="1" sqref="C10:C40" xr:uid="{00000000-0002-0000-0200-000004000000}">
      <formula1>$W$26:$W$28</formula1>
    </dataValidation>
    <dataValidation type="list" imeMode="off" allowBlank="1" showErrorMessage="1" sqref="L10:L40 I10:I40" xr:uid="{00000000-0002-0000-0200-000005000000}">
      <formula1>$W$21:$W$24</formula1>
    </dataValidation>
    <dataValidation type="list" showInputMessage="1" showErrorMessage="1" sqref="K10:K40 H10:H40" xr:uid="{00000000-0002-0000-0200-000006000000}">
      <formula1>$W$14:$W$19</formula1>
    </dataValidation>
    <dataValidation imeMode="halfKatakana" allowBlank="1" showInputMessage="1" showErrorMessage="1" prompt="半角カタカナで入力" sqref="K2" xr:uid="{00000000-0002-0000-0200-000007000000}"/>
    <dataValidation imeMode="on" allowBlank="1" showInputMessage="1" showErrorMessage="1" sqref="E2" xr:uid="{00000000-0002-0000-0200-000008000000}"/>
    <dataValidation imeMode="halfKatakana" allowBlank="1" showInputMessage="1" showErrorMessage="1" prompt="姓と名の間は　スペース　を入れてください。" sqref="E9:E41 E48:E52 E56:E65537" xr:uid="{00000000-0002-0000-0200-000009000000}"/>
    <dataValidation imeMode="off" allowBlank="1" showInputMessage="1" showErrorMessage="1" prompt="1991/01/02形式で入力してください。_x000a_" sqref="F9:F41 F48:F52 F56:F65537" xr:uid="{00000000-0002-0000-0200-00000A000000}"/>
    <dataValidation imeMode="halfKatakana" allowBlank="1" showInputMessage="1" showErrorMessage="1" prompt="半角で入力してください_x000a_" sqref="I2" xr:uid="{00000000-0002-0000-0200-00000B000000}"/>
    <dataValidation imeMode="on" allowBlank="1" showInputMessage="1" showErrorMessage="1" prompt="全角で入力してください。" sqref="D2" xr:uid="{00000000-0002-0000-0200-00000C000000}"/>
    <dataValidation imeMode="on" allowBlank="1" showInputMessage="1" showErrorMessage="1" prompt="全角で入力してください。姓と名の間はスペースを１文字入れてください。" sqref="D9:D11" xr:uid="{00000000-0002-0000-0200-00000D000000}"/>
  </dataValidations>
  <pageMargins left="0.78740157480314965" right="0.78740157480314965" top="0.47244094488188981" bottom="0.55118110236220474" header="0.51181102362204722" footer="0.51181102362204722"/>
  <pageSetup paperSize="9" scale="73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00B050"/>
  </sheetPr>
  <dimension ref="A2:Y23"/>
  <sheetViews>
    <sheetView showGridLines="0" view="pageBreakPreview" zoomScale="75" zoomScaleNormal="100" zoomScaleSheetLayoutView="75" workbookViewId="0">
      <selection activeCell="F7" sqref="F7"/>
    </sheetView>
  </sheetViews>
  <sheetFormatPr defaultColWidth="8.77734375" defaultRowHeight="19.5" customHeight="1" x14ac:dyDescent="0.2"/>
  <cols>
    <col min="2" max="3" width="8.77734375" style="7" customWidth="1"/>
    <col min="4" max="4" width="8.77734375" customWidth="1"/>
    <col min="5" max="5" width="8.77734375" style="5" customWidth="1"/>
    <col min="6" max="7" width="8.77734375" customWidth="1"/>
    <col min="8" max="8" width="8.77734375" style="1" customWidth="1"/>
    <col min="9" max="9" width="8.33203125" hidden="1" customWidth="1"/>
    <col min="10" max="10" width="6.6640625" style="5" hidden="1" customWidth="1"/>
    <col min="11" max="11" width="8.77734375" hidden="1" customWidth="1"/>
    <col min="12" max="12" width="0.109375" hidden="1" customWidth="1"/>
    <col min="13" max="13" width="8.77734375" customWidth="1"/>
    <col min="14" max="14" width="8.77734375" hidden="1" customWidth="1"/>
    <col min="15" max="15" width="9.77734375" hidden="1" customWidth="1"/>
  </cols>
  <sheetData>
    <row r="2" spans="1:15" ht="19.5" customHeight="1" x14ac:dyDescent="0.2">
      <c r="B2" s="13" t="s">
        <v>24</v>
      </c>
      <c r="C2" s="13"/>
      <c r="F2" s="2"/>
      <c r="G2" s="4"/>
      <c r="H2" s="6"/>
      <c r="I2" s="4"/>
      <c r="K2" s="3"/>
    </row>
    <row r="3" spans="1:15" ht="19.5" customHeight="1" thickBot="1" x14ac:dyDescent="0.25">
      <c r="B3" s="330" t="s">
        <v>113</v>
      </c>
      <c r="C3" s="330"/>
      <c r="D3" s="330"/>
      <c r="E3" s="330"/>
      <c r="F3" s="330"/>
      <c r="G3" s="330"/>
      <c r="H3" s="330"/>
      <c r="I3" s="69"/>
      <c r="J3" s="68"/>
      <c r="K3" s="70"/>
      <c r="L3" s="67"/>
      <c r="M3" s="67"/>
    </row>
    <row r="4" spans="1:15" ht="30" customHeight="1" thickBot="1" x14ac:dyDescent="0.25">
      <c r="A4" s="4"/>
      <c r="B4" s="288" t="s">
        <v>17</v>
      </c>
      <c r="C4" s="289" t="s">
        <v>14</v>
      </c>
      <c r="D4" s="289" t="s">
        <v>22</v>
      </c>
      <c r="E4" s="290" t="s">
        <v>34</v>
      </c>
      <c r="F4" s="291" t="s">
        <v>3</v>
      </c>
      <c r="G4" s="292" t="s">
        <v>21</v>
      </c>
      <c r="H4" s="293" t="s">
        <v>18</v>
      </c>
      <c r="I4" s="73" t="s">
        <v>19</v>
      </c>
      <c r="J4" s="40" t="s">
        <v>42</v>
      </c>
      <c r="K4" s="40" t="s">
        <v>16</v>
      </c>
      <c r="L4" s="40" t="s">
        <v>1</v>
      </c>
    </row>
    <row r="5" spans="1:15" ht="30" customHeight="1" x14ac:dyDescent="0.2">
      <c r="A5" s="4"/>
      <c r="B5" s="294" t="s">
        <v>70</v>
      </c>
      <c r="C5" s="191">
        <v>2</v>
      </c>
      <c r="D5" s="192" t="s">
        <v>35</v>
      </c>
      <c r="E5" s="193">
        <v>200</v>
      </c>
      <c r="F5" s="194" t="s">
        <v>38</v>
      </c>
      <c r="G5" s="195">
        <v>203.15</v>
      </c>
      <c r="H5" s="295" t="s">
        <v>52</v>
      </c>
      <c r="I5" s="188" t="s">
        <v>53</v>
      </c>
      <c r="J5" s="43" t="e">
        <f>IF(E5="","",IF(AND(E5="４年以下",#REF!="市学童",F5="ﾌﾘｰ"),7,IF(AND(E5="５．６年",#REF!="市学童",F5="ﾌﾘｰ"),8,IF(AND(F5="ﾒﾄﾞﾚｰ",#REF!="市学童"),9,4))))</f>
        <v>#REF!</v>
      </c>
      <c r="K5" s="44">
        <f>IF(F5="","",IF(F5="ﾌﾘｰ",6,7))</f>
        <v>6</v>
      </c>
      <c r="L5" s="44">
        <f>IF(D5="","",IF(D5="男",1,IF(D5="女",2,3)))</f>
        <v>1</v>
      </c>
      <c r="M5" s="14"/>
      <c r="N5" s="35" t="s">
        <v>16</v>
      </c>
      <c r="O5" s="32" t="s">
        <v>43</v>
      </c>
    </row>
    <row r="6" spans="1:15" ht="19.5" customHeight="1" x14ac:dyDescent="0.2">
      <c r="A6" s="4"/>
      <c r="B6" s="296">
        <v>1</v>
      </c>
      <c r="C6" s="186"/>
      <c r="D6" s="187"/>
      <c r="E6" s="185"/>
      <c r="F6" s="56"/>
      <c r="G6" s="189"/>
      <c r="H6" s="297"/>
      <c r="I6" s="190" t="str">
        <f>IF(L6="","",#REF!)</f>
        <v/>
      </c>
      <c r="J6" s="46" t="str">
        <f>IF(E6="","",IF(AND(E6="４年以下",#REF!="市学童",F6="ﾌﾘｰ"),7,IF(AND(E6="５．６年",#REF!="市学童",F6="ﾌﾘｰ"),8,IF(AND(F6="ﾒﾄﾞﾚｰ",#REF!="市学童"),9,4))))</f>
        <v/>
      </c>
      <c r="K6" s="45" t="str">
        <f t="shared" ref="K6:K15" si="0">IF(F6="","",IF(F6="ﾌﾘｰ",6,7))</f>
        <v/>
      </c>
      <c r="L6" s="45" t="str">
        <f>IF(D6="","",IF(D6="男",1,IF(D6="女",2,3)))</f>
        <v/>
      </c>
      <c r="N6" s="36"/>
      <c r="O6" s="38" t="s">
        <v>44</v>
      </c>
    </row>
    <row r="7" spans="1:15" ht="19.5" customHeight="1" x14ac:dyDescent="0.2">
      <c r="A7" s="4"/>
      <c r="B7" s="296">
        <v>2</v>
      </c>
      <c r="C7" s="186"/>
      <c r="D7" s="187"/>
      <c r="E7" s="185"/>
      <c r="F7" s="56"/>
      <c r="G7" s="189"/>
      <c r="H7" s="297" t="str">
        <f>IF(L7="","",#REF!)</f>
        <v/>
      </c>
      <c r="I7" s="190" t="str">
        <f>IF(L7="","",#REF!)</f>
        <v/>
      </c>
      <c r="J7" s="46" t="str">
        <f>IF(E7="","",IF(AND(E7="４年以下",#REF!="市学童",F7="ﾌﾘｰ"),7,IF(AND(E7="５．６年",#REF!="市学童",F7="ﾌﾘｰ"),8,IF(AND(F7="ﾒﾄﾞﾚｰ",#REF!="市学童"),9,4))))</f>
        <v/>
      </c>
      <c r="K7" s="45" t="str">
        <f t="shared" si="0"/>
        <v/>
      </c>
      <c r="L7" s="45" t="str">
        <f>IF(D7="","",IF(D7="男",1,IF(D7="女",2,IF(D7="混合",3,"★"))))</f>
        <v/>
      </c>
      <c r="N7" s="36" t="s">
        <v>37</v>
      </c>
      <c r="O7" s="38" t="s">
        <v>45</v>
      </c>
    </row>
    <row r="8" spans="1:15" ht="19.5" customHeight="1" x14ac:dyDescent="0.2">
      <c r="A8" s="4"/>
      <c r="B8" s="296">
        <v>3</v>
      </c>
      <c r="C8" s="186"/>
      <c r="D8" s="187"/>
      <c r="E8" s="185"/>
      <c r="F8" s="56"/>
      <c r="G8" s="189"/>
      <c r="H8" s="297" t="str">
        <f>IF(L8="","",#REF!)</f>
        <v/>
      </c>
      <c r="I8" s="190" t="str">
        <f>IF(L8="","",#REF!)</f>
        <v/>
      </c>
      <c r="J8" s="46" t="str">
        <f>IF(E8="","",IF(AND(E8="４年以下",#REF!="市学童",F8="ﾌﾘｰ"),7,IF(AND(E8="５．６年",#REF!="市学童",F8="ﾌﾘｰ"),8,IF(AND(F8="ﾒﾄﾞﾚｰ",#REF!="市学童"),9,4))))</f>
        <v/>
      </c>
      <c r="K8" s="45" t="str">
        <f t="shared" si="0"/>
        <v/>
      </c>
      <c r="L8" s="45" t="str">
        <f t="shared" ref="L8:L15" si="1">IF(D8="","",IF(D8="男",1,IF(D8="女",2,3)))</f>
        <v/>
      </c>
      <c r="N8" s="37" t="s">
        <v>39</v>
      </c>
      <c r="O8" s="38" t="s">
        <v>46</v>
      </c>
    </row>
    <row r="9" spans="1:15" ht="19.5" customHeight="1" x14ac:dyDescent="0.2">
      <c r="A9" s="4"/>
      <c r="B9" s="296">
        <v>4</v>
      </c>
      <c r="C9" s="186"/>
      <c r="D9" s="187"/>
      <c r="E9" s="185"/>
      <c r="F9" s="56"/>
      <c r="G9" s="189"/>
      <c r="H9" s="297" t="str">
        <f>IF(L9="","",#REF!)</f>
        <v/>
      </c>
      <c r="I9" s="190" t="str">
        <f>IF(L9="","",#REF!)</f>
        <v/>
      </c>
      <c r="J9" s="46" t="str">
        <f>IF(E9="","",IF(AND(E9="４年以下",#REF!="市学童",F9="ﾌﾘｰ"),7,IF(AND(E9="５．６年",#REF!="市学童",F9="ﾌﾘｰ"),8,IF(AND(F9="ﾒﾄﾞﾚｰ",#REF!="市学童"),9,4))))</f>
        <v/>
      </c>
      <c r="K9" s="45" t="str">
        <f t="shared" si="0"/>
        <v/>
      </c>
      <c r="L9" s="45" t="str">
        <f t="shared" si="1"/>
        <v/>
      </c>
      <c r="O9" s="39" t="s">
        <v>47</v>
      </c>
    </row>
    <row r="10" spans="1:15" ht="19.5" customHeight="1" x14ac:dyDescent="0.2">
      <c r="A10" s="4"/>
      <c r="B10" s="296">
        <v>5</v>
      </c>
      <c r="C10" s="186"/>
      <c r="D10" s="187"/>
      <c r="E10" s="185"/>
      <c r="F10" s="56"/>
      <c r="G10" s="189"/>
      <c r="H10" s="297" t="str">
        <f>IF(L10="","",#REF!)</f>
        <v/>
      </c>
      <c r="I10" s="190" t="str">
        <f>IF(L10="","",#REF!)</f>
        <v/>
      </c>
      <c r="J10" s="46" t="str">
        <f>IF(E10="","",IF(AND(E10="４年以下",#REF!="市学童",F10="ﾌﾘｰ"),7,IF(AND(E10="５．６年",#REF!="市学童",F10="ﾌﾘｰ"),8,IF(AND(F10="ﾒﾄﾞﾚｰ",#REF!="市学童"),9,4))))</f>
        <v/>
      </c>
      <c r="K10" s="45" t="str">
        <f t="shared" si="0"/>
        <v/>
      </c>
      <c r="L10" s="45" t="str">
        <f t="shared" si="1"/>
        <v/>
      </c>
      <c r="N10" s="34" t="s">
        <v>25</v>
      </c>
    </row>
    <row r="11" spans="1:15" ht="19.5" customHeight="1" x14ac:dyDescent="0.2">
      <c r="A11" s="4"/>
      <c r="B11" s="296">
        <v>6</v>
      </c>
      <c r="C11" s="186"/>
      <c r="D11" s="187"/>
      <c r="E11" s="185"/>
      <c r="F11" s="56"/>
      <c r="G11" s="189"/>
      <c r="H11" s="297" t="str">
        <f>IF(L11="","",#REF!)</f>
        <v/>
      </c>
      <c r="I11" s="190" t="str">
        <f>IF(L11="","",#REF!)</f>
        <v/>
      </c>
      <c r="J11" s="46" t="str">
        <f>IF(E11="","",IF(AND(E11="４年以下",#REF!="市学童",F11="ﾌﾘｰ"),7,IF(AND(E11="５．６年",#REF!="市学童",F11="ﾌﾘｰ"),8,IF(AND(F11="ﾒﾄﾞﾚｰ",#REF!="市学童"),9,4))))</f>
        <v/>
      </c>
      <c r="K11" s="45" t="str">
        <f t="shared" si="0"/>
        <v/>
      </c>
      <c r="L11" s="45" t="str">
        <f t="shared" si="1"/>
        <v/>
      </c>
      <c r="N11" s="36"/>
      <c r="O11" s="41" t="s">
        <v>1</v>
      </c>
    </row>
    <row r="12" spans="1:15" ht="19.5" customHeight="1" x14ac:dyDescent="0.2">
      <c r="A12" s="4"/>
      <c r="B12" s="296">
        <v>7</v>
      </c>
      <c r="C12" s="186"/>
      <c r="D12" s="187"/>
      <c r="E12" s="185"/>
      <c r="F12" s="56"/>
      <c r="G12" s="189"/>
      <c r="H12" s="297" t="str">
        <f>IF(L12="","",#REF!)</f>
        <v/>
      </c>
      <c r="I12" s="190" t="str">
        <f>IF(L12="","",#REF!)</f>
        <v/>
      </c>
      <c r="J12" s="46" t="str">
        <f>IF(E12="","",IF(AND(E12="４年以下",#REF!="市学童",F12="ﾌﾘｰ"),7,IF(AND(E12="５．６年",#REF!="市学童",F12="ﾌﾘｰ"),8,IF(AND(F12="ﾒﾄﾞﾚｰ",#REF!="市学童"),9,4))))</f>
        <v/>
      </c>
      <c r="K12" s="45" t="str">
        <f t="shared" si="0"/>
        <v/>
      </c>
      <c r="L12" s="45" t="str">
        <f t="shared" si="1"/>
        <v/>
      </c>
      <c r="N12" s="36" t="s">
        <v>40</v>
      </c>
      <c r="O12" s="33"/>
    </row>
    <row r="13" spans="1:15" ht="19.5" customHeight="1" x14ac:dyDescent="0.2">
      <c r="A13" s="4"/>
      <c r="B13" s="296">
        <v>8</v>
      </c>
      <c r="C13" s="186"/>
      <c r="D13" s="187"/>
      <c r="E13" s="185"/>
      <c r="F13" s="56"/>
      <c r="G13" s="189"/>
      <c r="H13" s="297" t="str">
        <f>IF(L13="","",#REF!)</f>
        <v/>
      </c>
      <c r="I13" s="190" t="str">
        <f>IF(L13="","",#REF!)</f>
        <v/>
      </c>
      <c r="J13" s="46" t="str">
        <f>IF(E13="","",IF(AND(E13="４年以下",#REF!="市学童",F13="ﾌﾘｰ"),7,IF(AND(E13="５．６年",#REF!="市学童",F13="ﾌﾘｰ"),8,IF(AND(F13="ﾒﾄﾞﾚｰ",#REF!="市学童"),9,4))))</f>
        <v/>
      </c>
      <c r="K13" s="45" t="str">
        <f t="shared" si="0"/>
        <v/>
      </c>
      <c r="L13" s="45" t="str">
        <f t="shared" si="1"/>
        <v/>
      </c>
      <c r="N13" s="36" t="s">
        <v>41</v>
      </c>
      <c r="O13" s="33" t="s">
        <v>35</v>
      </c>
    </row>
    <row r="14" spans="1:15" ht="19.5" customHeight="1" x14ac:dyDescent="0.2">
      <c r="A14" s="4"/>
      <c r="B14" s="296">
        <v>9</v>
      </c>
      <c r="C14" s="186"/>
      <c r="D14" s="187"/>
      <c r="E14" s="185"/>
      <c r="F14" s="56"/>
      <c r="G14" s="189"/>
      <c r="H14" s="297" t="str">
        <f>IF(L14="","",#REF!)</f>
        <v/>
      </c>
      <c r="I14" s="190" t="str">
        <f>IF(L14="","",#REF!)</f>
        <v/>
      </c>
      <c r="J14" s="46" t="str">
        <f>IF(E14="","",IF(AND(E14="４年以下",#REF!="市学童",F14="ﾌﾘｰ"),7,IF(AND(E14="５．６年",#REF!="市学童",F14="ﾌﾘｰ"),8,IF(AND(F14="ﾒﾄﾞﾚｰ",#REF!="市学童"),9,4))))</f>
        <v/>
      </c>
      <c r="K14" s="45" t="str">
        <f t="shared" si="0"/>
        <v/>
      </c>
      <c r="L14" s="45" t="str">
        <f t="shared" si="1"/>
        <v/>
      </c>
      <c r="N14" s="37"/>
      <c r="O14" s="33" t="s">
        <v>36</v>
      </c>
    </row>
    <row r="15" spans="1:15" ht="19.5" customHeight="1" x14ac:dyDescent="0.2">
      <c r="A15" s="4"/>
      <c r="B15" s="296">
        <v>10</v>
      </c>
      <c r="C15" s="186"/>
      <c r="D15" s="187"/>
      <c r="E15" s="185"/>
      <c r="F15" s="56"/>
      <c r="G15" s="189"/>
      <c r="H15" s="297" t="str">
        <f>IF(L15="","",#REF!)</f>
        <v/>
      </c>
      <c r="I15" s="190" t="str">
        <f>IF(L15="","",#REF!)</f>
        <v/>
      </c>
      <c r="J15" s="46" t="str">
        <f>IF(E15="","",IF(AND(E15="４年以下",#REF!="市学童",F15="ﾌﾘｰ"),7,IF(AND(E15="５．６年",#REF!="市学童",F15="ﾌﾘｰ"),8,IF(AND(F15="ﾒﾄﾞﾚｰ",#REF!="市学童"),9,4))))</f>
        <v/>
      </c>
      <c r="K15" s="45" t="str">
        <f t="shared" si="0"/>
        <v/>
      </c>
      <c r="L15" s="45" t="str">
        <f t="shared" si="1"/>
        <v/>
      </c>
      <c r="O15" s="42" t="s">
        <v>48</v>
      </c>
    </row>
    <row r="16" spans="1:15" ht="19.5" customHeight="1" x14ac:dyDescent="0.2">
      <c r="A16" s="4"/>
      <c r="B16" s="296">
        <v>11</v>
      </c>
      <c r="C16" s="186"/>
      <c r="D16" s="187"/>
      <c r="E16" s="185"/>
      <c r="F16" s="56"/>
      <c r="G16" s="189"/>
      <c r="H16" s="297" t="str">
        <f>IF(L16="","",#REF!)</f>
        <v/>
      </c>
      <c r="I16" s="74"/>
      <c r="J16" s="62"/>
      <c r="K16" s="75"/>
      <c r="L16" s="75"/>
      <c r="O16" s="11"/>
    </row>
    <row r="17" spans="1:25" ht="19.5" customHeight="1" thickBot="1" x14ac:dyDescent="0.25">
      <c r="A17" s="4"/>
      <c r="B17" s="298">
        <v>12</v>
      </c>
      <c r="C17" s="299"/>
      <c r="D17" s="300"/>
      <c r="E17" s="301"/>
      <c r="F17" s="302"/>
      <c r="G17" s="303"/>
      <c r="H17" s="304" t="str">
        <f>IF(L17="","",#REF!)</f>
        <v/>
      </c>
      <c r="I17" s="74"/>
      <c r="J17" s="62"/>
      <c r="K17" s="75"/>
      <c r="L17" s="75"/>
      <c r="O17" s="11"/>
    </row>
    <row r="18" spans="1:25" ht="19.5" customHeight="1" x14ac:dyDescent="0.2">
      <c r="B18" s="48" t="s">
        <v>54</v>
      </c>
      <c r="C18" s="48"/>
      <c r="E18" s="49"/>
      <c r="F18" s="49"/>
      <c r="G18" s="49"/>
      <c r="H18" s="50"/>
      <c r="I18" s="49"/>
      <c r="J18" s="51" t="s">
        <v>56</v>
      </c>
      <c r="K18" s="49"/>
      <c r="L18" s="49"/>
      <c r="M18" s="52"/>
      <c r="N18" s="49"/>
      <c r="O18" s="49"/>
      <c r="P18" s="8"/>
      <c r="Q18" s="8"/>
      <c r="R18" s="1"/>
      <c r="S18" s="11"/>
      <c r="T18" s="8"/>
      <c r="U18" s="11"/>
      <c r="V18" s="12"/>
      <c r="W18" s="22"/>
      <c r="Y18" s="11"/>
    </row>
    <row r="19" spans="1:25" ht="19.5" customHeight="1" x14ac:dyDescent="0.2">
      <c r="B19"/>
      <c r="C19"/>
      <c r="D19" s="328" t="s">
        <v>65</v>
      </c>
      <c r="E19" s="328"/>
      <c r="F19" s="337"/>
      <c r="G19" s="338"/>
      <c r="H19" s="339"/>
      <c r="I19" s="49"/>
      <c r="J19" s="49"/>
      <c r="K19" s="49"/>
      <c r="L19" s="49"/>
      <c r="M19" s="51"/>
      <c r="N19" s="49"/>
      <c r="O19" s="49"/>
      <c r="P19" s="52"/>
      <c r="Q19" s="49"/>
      <c r="R19" s="49"/>
      <c r="S19" s="8"/>
      <c r="T19" s="8"/>
      <c r="U19" s="1"/>
      <c r="V19" s="11"/>
      <c r="W19" s="8"/>
      <c r="X19" s="11"/>
      <c r="Y19" s="11"/>
    </row>
    <row r="20" spans="1:25" ht="19.5" customHeight="1" x14ac:dyDescent="0.2">
      <c r="B20"/>
      <c r="C20"/>
      <c r="D20" s="61"/>
      <c r="E20" s="61"/>
      <c r="F20" s="49"/>
      <c r="G20" s="63"/>
      <c r="H20" s="49"/>
      <c r="I20" s="49"/>
      <c r="J20" s="49"/>
      <c r="K20" s="49"/>
      <c r="L20" s="49"/>
      <c r="M20" s="51"/>
      <c r="N20" s="49"/>
      <c r="O20" s="49"/>
      <c r="P20" s="52"/>
      <c r="Q20" s="49"/>
      <c r="R20" s="49"/>
      <c r="S20" s="8"/>
      <c r="T20" s="8"/>
      <c r="U20" s="1"/>
      <c r="V20" s="11"/>
      <c r="W20" s="8"/>
      <c r="X20" s="11"/>
      <c r="Y20" s="11"/>
    </row>
    <row r="21" spans="1:25" ht="19.5" customHeight="1" x14ac:dyDescent="0.2">
      <c r="C21" s="65" t="s">
        <v>60</v>
      </c>
      <c r="D21" s="64"/>
      <c r="E21" s="51" t="s">
        <v>61</v>
      </c>
      <c r="F21" s="351"/>
      <c r="G21" s="352"/>
      <c r="H21" s="58" t="s">
        <v>62</v>
      </c>
      <c r="I21" s="49"/>
      <c r="J21"/>
      <c r="K21" s="49"/>
      <c r="L21" s="48" t="s">
        <v>55</v>
      </c>
      <c r="M21" s="49"/>
      <c r="N21" s="49"/>
      <c r="O21" s="49"/>
      <c r="P21" s="52"/>
      <c r="Q21" s="49"/>
      <c r="R21" s="49"/>
      <c r="S21" s="8"/>
      <c r="T21" s="8"/>
      <c r="U21" s="1"/>
      <c r="V21" s="11"/>
      <c r="W21" s="8"/>
      <c r="X21" s="11"/>
      <c r="Y21" s="11"/>
    </row>
    <row r="22" spans="1:25" ht="19.5" customHeight="1" x14ac:dyDescent="0.2">
      <c r="B22" s="65"/>
      <c r="C22" s="65"/>
      <c r="D22" s="48"/>
      <c r="E22" s="51"/>
      <c r="F22" s="51"/>
      <c r="G22" s="51"/>
      <c r="H22" s="58"/>
      <c r="I22" s="49"/>
      <c r="J22"/>
      <c r="K22" s="49"/>
      <c r="L22" s="48"/>
      <c r="M22" s="49"/>
      <c r="N22" s="49"/>
      <c r="O22" s="49"/>
      <c r="P22" s="52"/>
      <c r="Q22" s="49"/>
      <c r="R22" s="49"/>
      <c r="S22" s="8"/>
      <c r="T22" s="8"/>
      <c r="U22" s="1"/>
      <c r="V22" s="11"/>
      <c r="W22" s="8"/>
      <c r="X22" s="11"/>
      <c r="Y22" s="11"/>
    </row>
    <row r="23" spans="1:25" ht="19.5" customHeight="1" x14ac:dyDescent="0.2">
      <c r="D23" s="48" t="s">
        <v>63</v>
      </c>
      <c r="E23" s="337"/>
      <c r="F23" s="338"/>
      <c r="G23" s="339"/>
      <c r="H23" s="66" t="s">
        <v>64</v>
      </c>
      <c r="I23" s="49"/>
    </row>
  </sheetData>
  <mergeCells count="5">
    <mergeCell ref="E23:G23"/>
    <mergeCell ref="D19:E19"/>
    <mergeCell ref="B3:H3"/>
    <mergeCell ref="F19:H19"/>
    <mergeCell ref="F21:G21"/>
  </mergeCells>
  <phoneticPr fontId="2"/>
  <conditionalFormatting sqref="D6:D17">
    <cfRule type="cellIs" dxfId="10" priority="1" stopIfTrue="1" operator="equal">
      <formula>"男"</formula>
    </cfRule>
    <cfRule type="cellIs" dxfId="9" priority="2" stopIfTrue="1" operator="equal">
      <formula>"女"</formula>
    </cfRule>
  </conditionalFormatting>
  <conditionalFormatting sqref="J5:J17 E5:E17">
    <cfRule type="cellIs" dxfId="8" priority="3" stopIfTrue="1" operator="equal">
      <formula>"男子"</formula>
    </cfRule>
    <cfRule type="cellIs" dxfId="7" priority="4" stopIfTrue="1" operator="equal">
      <formula>"女子"</formula>
    </cfRule>
    <cfRule type="cellIs" dxfId="6" priority="5" stopIfTrue="1" operator="equal">
      <formula>"混合"</formula>
    </cfRule>
  </conditionalFormatting>
  <conditionalFormatting sqref="D5">
    <cfRule type="cellIs" dxfId="5" priority="6" stopIfTrue="1" operator="equal">
      <formula>1</formula>
    </cfRule>
    <cfRule type="cellIs" dxfId="4" priority="7" stopIfTrue="1" operator="equal">
      <formula>2</formula>
    </cfRule>
  </conditionalFormatting>
  <dataValidations xWindow="488" yWindow="402" count="9">
    <dataValidation imeMode="halfKatakana" allowBlank="1" showInputMessage="1" showErrorMessage="1" prompt="姓と名の間は　スペース　を入れてください。" sqref="D2399:D65536 G18 G22" xr:uid="{00000000-0002-0000-0300-000000000000}"/>
    <dataValidation imeMode="off" allowBlank="1" showInputMessage="1" showErrorMessage="1" prompt="入力方法_x000a__x000a_２３秒０１　＝23.01_x000a__x000a_１分を超える場合_x000a_１分　　　　　　 ＝100.00_x000a_１分２秒１３　　＝102.13_x000a_１分１２秒２　　＝112.20" sqref="L18:L20 G6:G17 F19:F20 O19:O22" xr:uid="{00000000-0002-0000-0300-000001000000}"/>
    <dataValidation imeMode="on" allowBlank="1" showInputMessage="1" showErrorMessage="1" sqref="N10:N17 N2399:N65536 N2:N8" xr:uid="{00000000-0002-0000-0300-000002000000}"/>
    <dataValidation type="whole" imeMode="off" allowBlank="1" showInputMessage="1" showErrorMessage="1" prompt="男子＝１　女子＝２" sqref="H2399:H65536 H2" xr:uid="{00000000-0002-0000-0300-000003000000}">
      <formula1>1</formula1>
      <formula2>2</formula2>
    </dataValidation>
    <dataValidation type="list" allowBlank="1" showErrorMessage="1" sqref="F5:F17" xr:uid="{00000000-0002-0000-0300-000004000000}">
      <formula1>$N$6:$N$8</formula1>
    </dataValidation>
    <dataValidation type="list" allowBlank="1" showInputMessage="1" showErrorMessage="1" sqref="D5:D17" xr:uid="{00000000-0002-0000-0300-000005000000}">
      <formula1>$O$12:$O$15</formula1>
    </dataValidation>
    <dataValidation allowBlank="1" showErrorMessage="1" sqref="Y18:Z22 H23:I23 M18:U18 P19:X22 I19:I20 G20:H20" xr:uid="{00000000-0002-0000-0300-000006000000}"/>
    <dataValidation imeMode="off" allowBlank="1" showInputMessage="1" showErrorMessage="1" prompt="50　　100　　200" sqref="N19:N22 K18:K22" xr:uid="{00000000-0002-0000-0300-000007000000}"/>
    <dataValidation imeMode="off" allowBlank="1" showInputMessage="1" showErrorMessage="1" prompt="1991/01/02形式で入力してください。_x000a_" sqref="H18 H21:H22" xr:uid="{00000000-0002-0000-0300-000008000000}"/>
  </dataValidations>
  <pageMargins left="0.78740157480314965" right="0.78740157480314965" top="0.98425196850393704" bottom="0.98425196850393704" header="0.51181102362204722" footer="0.51181102362204722"/>
  <pageSetup paperSize="9" scale="13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FE4B3-577F-4FA2-8067-27500941AB4E}">
  <sheetPr>
    <tabColor rgb="FFCC99FF"/>
  </sheetPr>
  <dimension ref="B1:O30"/>
  <sheetViews>
    <sheetView view="pageBreakPreview" zoomScale="60" zoomScaleNormal="100" workbookViewId="0">
      <selection activeCell="M28" sqref="M28"/>
    </sheetView>
  </sheetViews>
  <sheetFormatPr defaultRowHeight="13.2" x14ac:dyDescent="0.2"/>
  <cols>
    <col min="1" max="1" width="2" customWidth="1"/>
    <col min="3" max="3" width="27.109375" customWidth="1"/>
    <col min="5" max="5" width="2.21875" customWidth="1"/>
    <col min="6" max="9" width="9" hidden="1" customWidth="1"/>
    <col min="10" max="11" width="0" hidden="1" customWidth="1"/>
    <col min="14" max="14" width="26.88671875" customWidth="1"/>
  </cols>
  <sheetData>
    <row r="1" spans="2:15" ht="13.8" thickBot="1" x14ac:dyDescent="0.25"/>
    <row r="2" spans="2:15" ht="13.2" customHeight="1" x14ac:dyDescent="0.2">
      <c r="B2" s="368" t="s">
        <v>114</v>
      </c>
      <c r="C2" s="369"/>
      <c r="D2" s="369"/>
      <c r="L2" s="353" t="s">
        <v>148</v>
      </c>
      <c r="M2" s="354"/>
      <c r="N2" s="357"/>
      <c r="O2" s="358"/>
    </row>
    <row r="3" spans="2:15" ht="13.2" customHeight="1" thickBot="1" x14ac:dyDescent="0.25">
      <c r="B3" s="370"/>
      <c r="C3" s="370"/>
      <c r="D3" s="370"/>
      <c r="L3" s="355"/>
      <c r="M3" s="356"/>
      <c r="N3" s="359"/>
      <c r="O3" s="360"/>
    </row>
    <row r="4" spans="2:15" ht="13.8" thickBot="1" x14ac:dyDescent="0.25"/>
    <row r="5" spans="2:15" ht="24" hidden="1" customHeight="1" thickBot="1" x14ac:dyDescent="0.25">
      <c r="B5" s="237" t="s">
        <v>115</v>
      </c>
      <c r="C5" s="238" t="str">
        <f>IF($N$2="","",$N$2)</f>
        <v/>
      </c>
      <c r="D5" s="239" t="s">
        <v>116</v>
      </c>
      <c r="M5" s="237" t="s">
        <v>115</v>
      </c>
      <c r="N5" s="238" t="str">
        <f>IF($N$2="","",$N$2)</f>
        <v/>
      </c>
      <c r="O5" s="239" t="s">
        <v>116</v>
      </c>
    </row>
    <row r="6" spans="2:15" x14ac:dyDescent="0.2">
      <c r="B6" s="362" t="s">
        <v>117</v>
      </c>
      <c r="C6" s="364"/>
      <c r="D6" s="371" t="s">
        <v>118</v>
      </c>
      <c r="F6" s="1" t="s">
        <v>118</v>
      </c>
      <c r="M6" s="362" t="s">
        <v>117</v>
      </c>
      <c r="N6" s="364"/>
      <c r="O6" s="366" t="s">
        <v>119</v>
      </c>
    </row>
    <row r="7" spans="2:15" ht="13.8" thickBot="1" x14ac:dyDescent="0.25">
      <c r="B7" s="363"/>
      <c r="C7" s="365"/>
      <c r="D7" s="372"/>
      <c r="F7" s="1" t="s">
        <v>119</v>
      </c>
      <c r="M7" s="363"/>
      <c r="N7" s="365"/>
      <c r="O7" s="367"/>
    </row>
    <row r="8" spans="2:15" ht="13.8" thickBot="1" x14ac:dyDescent="0.25"/>
    <row r="9" spans="2:15" ht="19.8" thickBot="1" x14ac:dyDescent="0.25">
      <c r="B9" s="221" t="s">
        <v>120</v>
      </c>
      <c r="C9" s="222" t="s">
        <v>121</v>
      </c>
      <c r="D9" s="223" t="s">
        <v>122</v>
      </c>
      <c r="M9" s="221" t="s">
        <v>120</v>
      </c>
      <c r="N9" s="222" t="s">
        <v>121</v>
      </c>
      <c r="O9" s="223" t="s">
        <v>122</v>
      </c>
    </row>
    <row r="10" spans="2:15" ht="30.6" x14ac:dyDescent="0.3">
      <c r="B10" s="224">
        <v>1</v>
      </c>
      <c r="C10" s="225" ph="1"/>
      <c r="D10" s="231"/>
      <c r="F10">
        <v>1</v>
      </c>
      <c r="G10" t="s">
        <v>123</v>
      </c>
      <c r="M10" s="224">
        <v>1</v>
      </c>
      <c r="N10" s="225" ph="1"/>
      <c r="O10" s="234"/>
    </row>
    <row r="11" spans="2:15" ht="30.6" x14ac:dyDescent="0.3">
      <c r="B11" s="226">
        <v>2</v>
      </c>
      <c r="C11" s="225" ph="1"/>
      <c r="D11" s="232"/>
      <c r="F11">
        <v>2</v>
      </c>
      <c r="G11" t="s">
        <v>124</v>
      </c>
      <c r="M11" s="226">
        <v>2</v>
      </c>
      <c r="N11" s="225" ph="1"/>
      <c r="O11" s="235"/>
    </row>
    <row r="12" spans="2:15" ht="30.6" x14ac:dyDescent="0.3">
      <c r="B12" s="226">
        <v>3</v>
      </c>
      <c r="C12" s="225" ph="1"/>
      <c r="D12" s="232"/>
      <c r="F12">
        <v>3</v>
      </c>
      <c r="G12" t="s">
        <v>125</v>
      </c>
      <c r="M12" s="226">
        <v>3</v>
      </c>
      <c r="N12" s="225" ph="1"/>
      <c r="O12" s="235"/>
    </row>
    <row r="13" spans="2:15" ht="30.6" x14ac:dyDescent="0.3">
      <c r="B13" s="226">
        <v>4</v>
      </c>
      <c r="C13" s="225" ph="1"/>
      <c r="D13" s="232"/>
      <c r="F13">
        <v>4</v>
      </c>
      <c r="G13" t="s">
        <v>126</v>
      </c>
      <c r="M13" s="226">
        <v>4</v>
      </c>
      <c r="N13" s="225" ph="1"/>
      <c r="O13" s="235"/>
    </row>
    <row r="14" spans="2:15" ht="30.6" x14ac:dyDescent="0.3">
      <c r="B14" s="226">
        <v>5</v>
      </c>
      <c r="C14" s="225" ph="1"/>
      <c r="D14" s="232"/>
      <c r="F14">
        <v>5</v>
      </c>
      <c r="G14" t="s">
        <v>127</v>
      </c>
      <c r="M14" s="226">
        <v>5</v>
      </c>
      <c r="N14" s="225" ph="1"/>
      <c r="O14" s="235"/>
    </row>
    <row r="15" spans="2:15" ht="30.6" x14ac:dyDescent="0.3">
      <c r="B15" s="226">
        <v>6</v>
      </c>
      <c r="C15" s="225" ph="1"/>
      <c r="D15" s="232"/>
      <c r="F15">
        <v>6</v>
      </c>
      <c r="G15" t="s">
        <v>128</v>
      </c>
      <c r="M15" s="226">
        <v>6</v>
      </c>
      <c r="N15" s="225" ph="1"/>
      <c r="O15" s="235"/>
    </row>
    <row r="16" spans="2:15" ht="30.6" x14ac:dyDescent="0.3">
      <c r="B16" s="226">
        <v>7</v>
      </c>
      <c r="C16" s="225" ph="1"/>
      <c r="D16" s="232"/>
      <c r="F16">
        <v>7</v>
      </c>
      <c r="G16" t="s">
        <v>129</v>
      </c>
      <c r="M16" s="226">
        <v>7</v>
      </c>
      <c r="N16" s="225" ph="1"/>
      <c r="O16" s="235"/>
    </row>
    <row r="17" spans="2:15" ht="30.6" x14ac:dyDescent="0.3">
      <c r="B17" s="226">
        <v>8</v>
      </c>
      <c r="C17" s="225" ph="1"/>
      <c r="D17" s="232"/>
      <c r="F17">
        <v>8</v>
      </c>
      <c r="G17" t="s">
        <v>130</v>
      </c>
      <c r="M17" s="226">
        <v>8</v>
      </c>
      <c r="N17" s="225" ph="1"/>
      <c r="O17" s="235"/>
    </row>
    <row r="18" spans="2:15" ht="30.6" x14ac:dyDescent="0.3">
      <c r="B18" s="226">
        <v>9</v>
      </c>
      <c r="C18" s="225" ph="1"/>
      <c r="D18" s="232"/>
      <c r="F18">
        <v>9</v>
      </c>
      <c r="G18" t="s">
        <v>131</v>
      </c>
      <c r="M18" s="226">
        <v>9</v>
      </c>
      <c r="N18" s="225" ph="1"/>
      <c r="O18" s="235"/>
    </row>
    <row r="19" spans="2:15" ht="30.6" x14ac:dyDescent="0.3">
      <c r="B19" s="226">
        <v>10</v>
      </c>
      <c r="C19" s="225" ph="1"/>
      <c r="D19" s="232"/>
      <c r="F19">
        <v>10</v>
      </c>
      <c r="G19" t="s">
        <v>132</v>
      </c>
      <c r="M19" s="226">
        <v>10</v>
      </c>
      <c r="N19" s="225" ph="1"/>
      <c r="O19" s="235"/>
    </row>
    <row r="20" spans="2:15" ht="30.6" x14ac:dyDescent="0.3">
      <c r="B20" s="226">
        <v>11</v>
      </c>
      <c r="C20" s="225" ph="1"/>
      <c r="D20" s="232"/>
      <c r="F20">
        <v>11</v>
      </c>
      <c r="G20" t="s">
        <v>133</v>
      </c>
      <c r="M20" s="226">
        <v>11</v>
      </c>
      <c r="N20" s="225" ph="1"/>
      <c r="O20" s="235"/>
    </row>
    <row r="21" spans="2:15" ht="30.6" x14ac:dyDescent="0.3">
      <c r="B21" s="226">
        <v>12</v>
      </c>
      <c r="C21" s="225" ph="1"/>
      <c r="D21" s="232"/>
      <c r="F21">
        <v>12</v>
      </c>
      <c r="G21" t="s">
        <v>134</v>
      </c>
      <c r="M21" s="226">
        <v>12</v>
      </c>
      <c r="N21" s="225" ph="1"/>
      <c r="O21" s="235"/>
    </row>
    <row r="22" spans="2:15" ht="39.6" x14ac:dyDescent="0.3">
      <c r="B22" s="227" t="s">
        <v>135</v>
      </c>
      <c r="C22" s="225" ph="1"/>
      <c r="D22" s="232"/>
      <c r="F22" t="s">
        <v>136</v>
      </c>
      <c r="G22" t="s">
        <v>137</v>
      </c>
      <c r="H22" s="228" t="s">
        <v>138</v>
      </c>
      <c r="I22" t="s">
        <v>139</v>
      </c>
      <c r="J22" t="s">
        <v>140</v>
      </c>
      <c r="K22" s="228" t="s">
        <v>141</v>
      </c>
      <c r="M22" s="227" t="s">
        <v>135</v>
      </c>
      <c r="N22" s="225" ph="1"/>
      <c r="O22" s="235"/>
    </row>
    <row r="23" spans="2:15" ht="30.6" x14ac:dyDescent="0.3">
      <c r="B23" s="226">
        <v>14</v>
      </c>
      <c r="C23" s="225" ph="1"/>
      <c r="D23" s="232"/>
      <c r="F23">
        <v>14</v>
      </c>
      <c r="G23" t="s">
        <v>142</v>
      </c>
      <c r="M23" s="226">
        <v>14</v>
      </c>
      <c r="N23" s="225" ph="1"/>
      <c r="O23" s="235"/>
    </row>
    <row r="24" spans="2:15" ht="31.2" thickBot="1" x14ac:dyDescent="0.35">
      <c r="B24" s="229">
        <v>15</v>
      </c>
      <c r="C24" s="230" ph="1"/>
      <c r="D24" s="233"/>
      <c r="F24">
        <v>15</v>
      </c>
      <c r="G24" t="s">
        <v>143</v>
      </c>
      <c r="M24" s="229">
        <v>15</v>
      </c>
      <c r="N24" s="230" ph="1"/>
      <c r="O24" s="236"/>
    </row>
    <row r="26" spans="2:15" x14ac:dyDescent="0.2">
      <c r="C26" t="s">
        <v>144</v>
      </c>
    </row>
    <row r="27" spans="2:15" x14ac:dyDescent="0.2">
      <c r="B27">
        <v>1</v>
      </c>
      <c r="C27" s="361" t="s">
        <v>149</v>
      </c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</row>
    <row r="28" spans="2:15" x14ac:dyDescent="0.2">
      <c r="B28">
        <v>2</v>
      </c>
      <c r="C28" t="s">
        <v>145</v>
      </c>
    </row>
    <row r="29" spans="2:15" x14ac:dyDescent="0.2">
      <c r="B29">
        <v>3</v>
      </c>
      <c r="C29" t="s">
        <v>146</v>
      </c>
    </row>
    <row r="30" spans="2:15" x14ac:dyDescent="0.2">
      <c r="B30">
        <v>4</v>
      </c>
      <c r="C30" t="s">
        <v>147</v>
      </c>
    </row>
  </sheetData>
  <mergeCells count="10">
    <mergeCell ref="L2:M3"/>
    <mergeCell ref="N2:O3"/>
    <mergeCell ref="C27:O27"/>
    <mergeCell ref="M6:M7"/>
    <mergeCell ref="N6:N7"/>
    <mergeCell ref="O6:O7"/>
    <mergeCell ref="B2:D3"/>
    <mergeCell ref="B6:B7"/>
    <mergeCell ref="C6:C7"/>
    <mergeCell ref="D6:D7"/>
  </mergeCells>
  <phoneticPr fontId="2"/>
  <conditionalFormatting sqref="B22">
    <cfRule type="cellIs" dxfId="3" priority="3" operator="equal">
      <formula>$J$22</formula>
    </cfRule>
    <cfRule type="cellIs" dxfId="2" priority="4" operator="equal">
      <formula>$G$22</formula>
    </cfRule>
  </conditionalFormatting>
  <conditionalFormatting sqref="M22">
    <cfRule type="cellIs" dxfId="1" priority="1" operator="equal">
      <formula>$J$22</formula>
    </cfRule>
    <cfRule type="cellIs" dxfId="0" priority="2" operator="equal">
      <formula>$G$22</formula>
    </cfRule>
  </conditionalFormatting>
  <dataValidations count="17">
    <dataValidation type="list" allowBlank="1" showInputMessage="1" showErrorMessage="1" sqref="B22 M22" xr:uid="{FD5292C1-B17C-4060-9D31-5E2F28FE7B3D}">
      <formula1>$F$22:$K$22</formula1>
    </dataValidation>
    <dataValidation type="list" allowBlank="1" showInputMessage="1" showErrorMessage="1" sqref="B24 M24" xr:uid="{AA806102-4AF8-40C9-94B2-ACAD69AE340A}">
      <formula1>$F$24:$G$24</formula1>
    </dataValidation>
    <dataValidation type="list" allowBlank="1" showInputMessage="1" showErrorMessage="1" sqref="B23 M23" xr:uid="{181AAD4A-C9D5-4C4A-83A3-D08E862A041C}">
      <formula1>$F$23:$G$23</formula1>
    </dataValidation>
    <dataValidation type="list" allowBlank="1" showInputMessage="1" showErrorMessage="1" sqref="B21 M21" xr:uid="{919498C5-34C3-464B-8E9B-8792C13EBE7F}">
      <formula1>$F$21:$G$21</formula1>
    </dataValidation>
    <dataValidation type="list" allowBlank="1" showInputMessage="1" showErrorMessage="1" sqref="B20 M20" xr:uid="{A891F283-4A46-430F-A928-97EBA6699973}">
      <formula1>$F$20:$G$20</formula1>
    </dataValidation>
    <dataValidation type="list" allowBlank="1" showInputMessage="1" showErrorMessage="1" sqref="B19 M19" xr:uid="{27AEAEAF-F7EF-4C00-BBCC-84AE52097311}">
      <formula1>$F$19:$G$19</formula1>
    </dataValidation>
    <dataValidation type="list" allowBlank="1" showInputMessage="1" showErrorMessage="1" sqref="B18 M18" xr:uid="{D1ADCEBE-E296-47AC-9177-0B5002E4104E}">
      <formula1>$F$18:$G$18</formula1>
    </dataValidation>
    <dataValidation type="list" allowBlank="1" showInputMessage="1" showErrorMessage="1" sqref="B17 M17" xr:uid="{46573696-09C2-4295-94AF-D50913FDAAFE}">
      <formula1>$F$17:$G$17</formula1>
    </dataValidation>
    <dataValidation type="list" allowBlank="1" showInputMessage="1" showErrorMessage="1" sqref="B16 M16" xr:uid="{F8948745-03CE-49B3-A722-8D4A5AEB7DAB}">
      <formula1>$F$16:$G$16</formula1>
    </dataValidation>
    <dataValidation type="list" allowBlank="1" showInputMessage="1" showErrorMessage="1" sqref="B15 M15" xr:uid="{FCE07DA6-4B17-4CE9-9B09-FE01714DE6C7}">
      <formula1>$F$15:$G$15</formula1>
    </dataValidation>
    <dataValidation type="list" allowBlank="1" showInputMessage="1" showErrorMessage="1" sqref="B14 M14" xr:uid="{086477D8-01E4-4677-9928-E99957B052E5}">
      <formula1>$F$14:$G$14</formula1>
    </dataValidation>
    <dataValidation type="list" allowBlank="1" showInputMessage="1" showErrorMessage="1" sqref="B13 M13" xr:uid="{F9363D59-0F1F-45E7-B9D4-7AE53EE4FBDA}">
      <formula1>$F$13:$G$13</formula1>
    </dataValidation>
    <dataValidation type="list" allowBlank="1" showInputMessage="1" showErrorMessage="1" sqref="B12 M12" xr:uid="{41754518-24A5-4097-837C-7B634F6EF43B}">
      <formula1>$F$12:$G$12</formula1>
    </dataValidation>
    <dataValidation type="list" allowBlank="1" showInputMessage="1" showErrorMessage="1" sqref="B11 M11" xr:uid="{69B07042-5F46-4290-9BA0-241619E9E00D}">
      <formula1>F11:G11</formula1>
    </dataValidation>
    <dataValidation type="list" allowBlank="1" showInputMessage="1" showErrorMessage="1" sqref="B10 M10" xr:uid="{368DD5A5-E274-4CEE-AC53-BE62CABD3960}">
      <formula1>$F$10:$G$10</formula1>
    </dataValidation>
    <dataValidation type="list" allowBlank="1" showInputMessage="1" showErrorMessage="1" sqref="D10:D24 O10:O24" xr:uid="{54BB84F8-58FC-4EE3-A759-7A6CE03FC2BD}">
      <formula1>$F$10:$F$12</formula1>
    </dataValidation>
    <dataValidation type="list" allowBlank="1" showInputMessage="1" showErrorMessage="1" sqref="D6:D7 O6:O7" xr:uid="{36DDE7CC-7BA9-41A5-A9D3-A6717D80ADCD}">
      <formula1>$F$6:$F$7</formula1>
    </dataValidation>
  </dataValidations>
  <pageMargins left="0.7" right="0.7" top="0.75" bottom="0.75" header="0.3" footer="0.3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入力について</vt:lpstr>
      <vt:lpstr>個人男子</vt:lpstr>
      <vt:lpstr>個人女子</vt:lpstr>
      <vt:lpstr>男女リレー</vt:lpstr>
      <vt:lpstr>水球</vt:lpstr>
      <vt:lpstr>個人女子!Print_Area</vt:lpstr>
      <vt:lpstr>個人男子!Print_Area</vt:lpstr>
      <vt:lpstr>男女リレー!Print_Area</vt:lpstr>
      <vt:lpstr>入力について!Print_Area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Ｈ２７　熊本市新人水泳大会参加申し込み</dc:title>
  <dc:creator>梅田　朋実</dc:creator>
  <cp:lastModifiedBy>草野眞史</cp:lastModifiedBy>
  <cp:lastPrinted>2020-08-18T14:50:50Z</cp:lastPrinted>
  <dcterms:created xsi:type="dcterms:W3CDTF">2003-07-20T03:19:24Z</dcterms:created>
  <dcterms:modified xsi:type="dcterms:W3CDTF">2020-08-25T03:29:22Z</dcterms:modified>
</cp:coreProperties>
</file>