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05" windowHeight="10980" tabRatio="720" activeTab="0"/>
  </bookViews>
  <sheets>
    <sheet name="大会申込み" sheetId="1" r:id="rId1"/>
    <sheet name="誓約書" sheetId="2" r:id="rId2"/>
    <sheet name="個人種目" sheetId="3" r:id="rId3"/>
    <sheet name="リレー" sheetId="4" r:id="rId4"/>
    <sheet name="ワクチン証明書（例）" sheetId="5" r:id="rId5"/>
  </sheets>
  <definedNames>
    <definedName name="【桐】C\\\水泳協会\マスターズ2\000_チーム.tbl" localSheetId="3">'リレー'!$F$3:$Q$44</definedName>
    <definedName name="_xlnm.Print_Area" localSheetId="3">'リレー'!$F$3:$AB$44</definedName>
    <definedName name="_xlnm.Print_Area" localSheetId="1">'誓約書'!$A$1:$H$31</definedName>
    <definedName name="_xlnm.Print_Area" localSheetId="0">'大会申込み'!$A$1:$T$37</definedName>
  </definedNames>
  <calcPr fullCalcOnLoad="1"/>
</workbook>
</file>

<file path=xl/sharedStrings.xml><?xml version="1.0" encoding="utf-8"?>
<sst xmlns="http://schemas.openxmlformats.org/spreadsheetml/2006/main" count="164" uniqueCount="138">
  <si>
    <t>マスターズ登録ﾁｰﾑID</t>
  </si>
  <si>
    <t>熊本県ﾏｽﾀｰｽﾞ水泳協会</t>
  </si>
  <si>
    <t>熊本マスターズ水泳競技大会</t>
  </si>
  <si>
    <t>電話番号</t>
  </si>
  <si>
    <t>大会申込表　</t>
  </si>
  <si>
    <t>記入日</t>
  </si>
  <si>
    <t>ﾁｰﾑﾖﾐ</t>
  </si>
  <si>
    <t>ﾖﾐｶﾞﾅ(15)</t>
  </si>
  <si>
    <t>種目</t>
  </si>
  <si>
    <t>　　　　　〒　　　　　　　－　　　　</t>
  </si>
  <si>
    <t>info@kumamoto-swim.com</t>
  </si>
  <si>
    <t>大会名</t>
  </si>
  <si>
    <t>個人種目</t>
  </si>
  <si>
    <t>FAX番号</t>
  </si>
  <si>
    <t>団体名</t>
  </si>
  <si>
    <t>記載不要</t>
  </si>
  <si>
    <t>代表者名</t>
  </si>
  <si>
    <t>合計</t>
  </si>
  <si>
    <t>参加リレー種目</t>
  </si>
  <si>
    <t>ＦＤ入力者</t>
  </si>
  <si>
    <t>印</t>
  </si>
  <si>
    <t>申込P</t>
  </si>
  <si>
    <t>の箇所は入力する必要はありません。</t>
  </si>
  <si>
    <t>略称団体名</t>
  </si>
  <si>
    <t>種目２</t>
  </si>
  <si>
    <t>6文字以内(ﾌﾟﾛｸﾞﾗﾑに記載されます）</t>
  </si>
  <si>
    <t>円</t>
  </si>
  <si>
    <t>男子</t>
  </si>
  <si>
    <t>住所</t>
  </si>
  <si>
    <t>〒</t>
  </si>
  <si>
    <t>所属名ﾖﾐ</t>
  </si>
  <si>
    <t>＝</t>
  </si>
  <si>
    <t>＜参加申込内訳一覧表＞</t>
  </si>
  <si>
    <t>年齢基準</t>
  </si>
  <si>
    <t>－</t>
  </si>
  <si>
    <t>　　　　　　　　　　　　　　　　　　　　　　　　平成　　　年　　月　　日　　</t>
  </si>
  <si>
    <t>　</t>
  </si>
  <si>
    <t>http://kumamoto-swim.com/</t>
  </si>
  <si>
    <t>ﾒｰﾙｱﾄﾞﾚｽ</t>
  </si>
  <si>
    <t>　　住　　　　　所</t>
  </si>
  <si>
    <t>携帯ﾒｰﾙｱﾄﾞﾚｽ</t>
  </si>
  <si>
    <t>記載責任者</t>
  </si>
  <si>
    <t>携帯電話</t>
  </si>
  <si>
    <t>参加者</t>
  </si>
  <si>
    <t xml:space="preserve">　　責　任　者　名  </t>
  </si>
  <si>
    <t>参加者個人種目</t>
  </si>
  <si>
    <t>女子</t>
  </si>
  <si>
    <t>混合</t>
  </si>
  <si>
    <t>距離３</t>
  </si>
  <si>
    <t>円×</t>
  </si>
  <si>
    <t>ﾌﾟﾛｸﾞﾗﾑ</t>
  </si>
  <si>
    <t>冊</t>
  </si>
  <si>
    <t>　速報</t>
  </si>
  <si>
    <t>　大会協賛金（一律　５００円）</t>
  </si>
  <si>
    <t>申込合計金額</t>
  </si>
  <si>
    <r>
      <t>　</t>
    </r>
    <r>
      <rPr>
        <sz val="11"/>
        <rFont val="ＭＳ 明朝"/>
        <family val="1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回以上</t>
    </r>
  </si>
  <si>
    <t>誓　約　書</t>
  </si>
  <si>
    <t>所属名</t>
  </si>
  <si>
    <t>　大　会　委　員　長　殿</t>
  </si>
  <si>
    <t>　　定期的に水泳練習を実施していることを誓約いたします。また大会期間中の事故について</t>
  </si>
  <si>
    <t>　　も自己責任において処理し主催側の責任を問いませんし、健康についても何ら異常なき</t>
  </si>
  <si>
    <t>　　ことを、出場選手の署名捺印の上ここに誓約いたします。</t>
  </si>
  <si>
    <t>　　ク　ラ　ブ　名</t>
  </si>
  <si>
    <t>　　電　　　　　話</t>
  </si>
  <si>
    <t>携　　帯</t>
  </si>
  <si>
    <t>携帯mail</t>
  </si>
  <si>
    <t>出 場 選 手 ・署 名 捺 印</t>
  </si>
  <si>
    <t>No</t>
  </si>
  <si>
    <t>　　氏　　　　　名</t>
  </si>
  <si>
    <t>　印</t>
  </si>
  <si>
    <t>※A－４用紙に印刷し、誓約書と一緒に郵送してください。</t>
  </si>
  <si>
    <t>※注意　　計算式が壊れますので、データの複写・移動をしないでください。</t>
  </si>
  <si>
    <t>の箇所を記載する</t>
  </si>
  <si>
    <t>必ず　タイム　を記載してください。</t>
  </si>
  <si>
    <t>所属名ﾖﾐ(半角カナ）</t>
  </si>
  <si>
    <t>参加</t>
  </si>
  <si>
    <t>性別(1)</t>
  </si>
  <si>
    <t>氏名</t>
  </si>
  <si>
    <t>ﾖﾐ</t>
  </si>
  <si>
    <t>種２</t>
  </si>
  <si>
    <t>個人ID</t>
  </si>
  <si>
    <t>生年月日</t>
  </si>
  <si>
    <t>年齢</t>
  </si>
  <si>
    <t>区分</t>
  </si>
  <si>
    <t>ﾁｰﾑＩＤ</t>
  </si>
  <si>
    <t>種１</t>
  </si>
  <si>
    <t>種目１</t>
  </si>
  <si>
    <t>距離１</t>
  </si>
  <si>
    <t>距離２</t>
  </si>
  <si>
    <t>種３</t>
  </si>
  <si>
    <t>種目３</t>
  </si>
  <si>
    <t>熊本　太郎</t>
  </si>
  <si>
    <t>ｸﾏﾓﾄ ﾀﾛｳ</t>
  </si>
  <si>
    <t>個人種目の　申込P　の選手番号を入力してください。合計が赤色のセルに変わったときは年齢がオーバーしています。</t>
  </si>
  <si>
    <t>参加者リスト</t>
  </si>
  <si>
    <t>入力チーム番号</t>
  </si>
  <si>
    <t>チーム名(20)</t>
  </si>
  <si>
    <t>ﾁｰﾑID</t>
  </si>
  <si>
    <t>４年齢</t>
  </si>
  <si>
    <t>ｸﾗｽ入力</t>
  </si>
  <si>
    <t>種目ｺｰﾄﾞ</t>
  </si>
  <si>
    <t>選手番号</t>
  </si>
  <si>
    <t>１泳者</t>
  </si>
  <si>
    <t>１年齢</t>
  </si>
  <si>
    <t>２泳者</t>
  </si>
  <si>
    <t>２年齢</t>
  </si>
  <si>
    <t>３泳者</t>
  </si>
  <si>
    <t>３年齢</t>
  </si>
  <si>
    <t>４泳者</t>
  </si>
  <si>
    <t>　合計</t>
  </si>
  <si>
    <t>熊本太郎</t>
  </si>
  <si>
    <t>福岡一郎</t>
  </si>
  <si>
    <t>宮崎　緑</t>
  </si>
  <si>
    <t>長崎真喜子</t>
  </si>
  <si>
    <t>性別(漢字)</t>
  </si>
  <si>
    <t>性別(漢字)</t>
  </si>
  <si>
    <t>ﾀｲﾑ１前</t>
  </si>
  <si>
    <t>ﾀｲﾑ2前</t>
  </si>
  <si>
    <t>ﾀｲﾑ3前</t>
  </si>
  <si>
    <t>略称団体名(6文字以内）記入</t>
  </si>
  <si>
    <t>６文字ですから右の通りになります。</t>
  </si>
  <si>
    <t>チーム名</t>
  </si>
  <si>
    <t>チームよみ</t>
  </si>
  <si>
    <t>第76回　熊本マスタ－ズ水泳競技大会</t>
  </si>
  <si>
    <t>振込控えのコピーは大会当日に受付時提出してください（必須）</t>
  </si>
  <si>
    <t>リレー</t>
  </si>
  <si>
    <t>大会開催決定後、2週間後に下記の熊本県ﾏｽﾀｰｽﾞ水泳協会のホームページに当日のプログラムを掲載します。お気づきの点がありましたら、大会当日2週間前までに同ホームページにあるメールにてご連絡ください。</t>
  </si>
  <si>
    <t>申込みの送信先</t>
  </si>
  <si>
    <t>ワクチン証明書（コピー例）1</t>
  </si>
  <si>
    <t>ワクチン証明書（コピー例）2</t>
  </si>
  <si>
    <t>・自治体や会社により様式が異なりますが、以下の内容が確認できるものとする。</t>
  </si>
  <si>
    <t>・接種証明書のアプリ利用者は下記ページをスクリーンショットして貼り付けて下さい。</t>
  </si>
  <si>
    <t>１，氏名・生年月日が判る事</t>
  </si>
  <si>
    <t>２，住所が記載されている事</t>
  </si>
  <si>
    <t>※こちらの証明は公的証明となる為、こちらでも参加を認めます。</t>
  </si>
  <si>
    <t>３，接種日が記入されているもの</t>
  </si>
  <si>
    <t>４，ワクチンの製造ロットNOばわかる事</t>
  </si>
  <si>
    <t>５，最新の接種状況が判る事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</si>
</sst>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8"/>
      <name val="ＭＳ ゴシック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Meiryo UI"/>
      <family val="3"/>
    </font>
    <font>
      <sz val="11"/>
      <name val="Century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indexed="8"/>
      <name val="Calibri"/>
      <family val="2"/>
    </font>
    <font>
      <sz val="12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>
        <color indexed="12"/>
      </right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medium"/>
      <right style="thin">
        <color indexed="12"/>
      </right>
      <top style="medium"/>
      <bottom style="thin"/>
    </border>
    <border>
      <left style="thin">
        <color indexed="12"/>
      </left>
      <right style="thin">
        <color indexed="12"/>
      </right>
      <top style="medium"/>
      <bottom style="thin"/>
    </border>
    <border>
      <left style="thin">
        <color indexed="12"/>
      </left>
      <right style="thin"/>
      <top style="medium"/>
      <bottom style="thin"/>
    </border>
    <border>
      <left style="thin">
        <color indexed="12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48"/>
      </bottom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48"/>
      </left>
      <right style="medium"/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4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5" fillId="24" borderId="14" xfId="0" applyFont="1" applyFill="1" applyBorder="1" applyAlignment="1">
      <alignment horizontal="right" vertical="center"/>
    </xf>
    <xf numFmtId="49" fontId="25" fillId="24" borderId="15" xfId="0" applyNumberFormat="1" applyFont="1" applyFill="1" applyBorder="1" applyAlignment="1" applyProtection="1">
      <alignment horizontal="right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49" fontId="25" fillId="24" borderId="15" xfId="0" applyNumberFormat="1" applyFont="1" applyFill="1" applyBorder="1" applyAlignment="1" applyProtection="1">
      <alignment vertical="center"/>
      <protection locked="0"/>
    </xf>
    <xf numFmtId="0" fontId="25" fillId="24" borderId="15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38" fontId="27" fillId="0" borderId="0" xfId="49" applyFont="1" applyFill="1" applyBorder="1" applyAlignment="1" applyProtection="1">
      <alignment horizontal="right" vertical="center"/>
      <protection locked="0"/>
    </xf>
    <xf numFmtId="38" fontId="24" fillId="0" borderId="13" xfId="49" applyFont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14" fillId="0" borderId="0" xfId="61">
      <alignment/>
      <protection/>
    </xf>
    <xf numFmtId="0" fontId="35" fillId="0" borderId="0" xfId="61" applyFont="1">
      <alignment/>
      <protection/>
    </xf>
    <xf numFmtId="0" fontId="36" fillId="0" borderId="0" xfId="61" applyFont="1" applyAlignment="1">
      <alignment horizontal="center"/>
      <protection/>
    </xf>
    <xf numFmtId="0" fontId="35" fillId="0" borderId="10" xfId="61" applyFont="1" applyBorder="1" applyAlignment="1">
      <alignment horizontal="right" vertical="center"/>
      <protection/>
    </xf>
    <xf numFmtId="0" fontId="35" fillId="0" borderId="13" xfId="61" applyFont="1" applyBorder="1" applyAlignment="1">
      <alignment vertical="center"/>
      <protection/>
    </xf>
    <xf numFmtId="0" fontId="35" fillId="0" borderId="13" xfId="61" applyFont="1" applyBorder="1" applyAlignment="1">
      <alignment horizontal="center" vertical="center"/>
      <protection/>
    </xf>
    <xf numFmtId="0" fontId="35" fillId="0" borderId="13" xfId="61" applyFont="1" applyBorder="1" applyAlignment="1">
      <alignment horizontal="right" vertical="center"/>
      <protection/>
    </xf>
    <xf numFmtId="0" fontId="35" fillId="0" borderId="10" xfId="61" applyFont="1" applyBorder="1" applyAlignment="1">
      <alignment vertical="center"/>
      <protection/>
    </xf>
    <xf numFmtId="0" fontId="35" fillId="0" borderId="10" xfId="61" applyFont="1" applyBorder="1">
      <alignment/>
      <protection/>
    </xf>
    <xf numFmtId="0" fontId="35" fillId="0" borderId="10" xfId="61" applyFont="1" applyBorder="1" applyAlignment="1">
      <alignment horizontal="center" vertical="center"/>
      <protection/>
    </xf>
    <xf numFmtId="0" fontId="35" fillId="0" borderId="16" xfId="61" applyFont="1" applyBorder="1" applyAlignment="1">
      <alignment vertical="center" wrapText="1"/>
      <protection/>
    </xf>
    <xf numFmtId="0" fontId="35" fillId="0" borderId="17" xfId="61" applyFont="1" applyBorder="1" applyAlignment="1">
      <alignment horizontal="justify" vertical="top" wrapText="1"/>
      <protection/>
    </xf>
    <xf numFmtId="0" fontId="35" fillId="0" borderId="17" xfId="61" applyFont="1" applyBorder="1" applyAlignment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 shrinkToFit="1"/>
    </xf>
    <xf numFmtId="0" fontId="0" fillId="24" borderId="1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22" borderId="18" xfId="44" applyFont="1" applyBorder="1" applyAlignment="1">
      <alignment vertical="center"/>
    </xf>
    <xf numFmtId="0" fontId="1" fillId="21" borderId="19" xfId="0" applyFont="1" applyFill="1" applyBorder="1" applyAlignment="1">
      <alignment horizontal="center" vertical="center"/>
    </xf>
    <xf numFmtId="0" fontId="1" fillId="21" borderId="20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" fillId="7" borderId="30" xfId="0" applyFont="1" applyFill="1" applyBorder="1" applyAlignment="1" applyProtection="1">
      <alignment horizontal="center" vertical="center"/>
      <protection/>
    </xf>
    <xf numFmtId="0" fontId="0" fillId="7" borderId="30" xfId="0" applyFill="1" applyBorder="1" applyAlignment="1" applyProtection="1">
      <alignment horizontal="center" vertical="center"/>
      <protection/>
    </xf>
    <xf numFmtId="0" fontId="0" fillId="24" borderId="30" xfId="0" applyFill="1" applyBorder="1" applyAlignment="1" applyProtection="1">
      <alignment horizontal="center" vertical="center"/>
      <protection/>
    </xf>
    <xf numFmtId="0" fontId="0" fillId="7" borderId="30" xfId="0" applyFill="1" applyBorder="1" applyAlignment="1" applyProtection="1">
      <alignment vertical="center"/>
      <protection/>
    </xf>
    <xf numFmtId="0" fontId="0" fillId="7" borderId="31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vertical="center"/>
      <protection/>
    </xf>
    <xf numFmtId="176" fontId="0" fillId="7" borderId="32" xfId="0" applyNumberFormat="1" applyFill="1" applyBorder="1" applyAlignment="1" applyProtection="1">
      <alignment vertical="center"/>
      <protection/>
    </xf>
    <xf numFmtId="0" fontId="0" fillId="24" borderId="32" xfId="0" applyNumberFormat="1" applyFill="1" applyBorder="1" applyAlignment="1" applyProtection="1">
      <alignment horizontal="center" vertical="center"/>
      <protection/>
    </xf>
    <xf numFmtId="0" fontId="26" fillId="24" borderId="33" xfId="0" applyFont="1" applyFill="1" applyBorder="1" applyAlignment="1" applyProtection="1">
      <alignment horizontal="center" vertical="center"/>
      <protection/>
    </xf>
    <xf numFmtId="0" fontId="39" fillId="24" borderId="10" xfId="0" applyFont="1" applyFill="1" applyBorder="1" applyAlignment="1" applyProtection="1">
      <alignment horizontal="center" vertical="center"/>
      <protection/>
    </xf>
    <xf numFmtId="0" fontId="39" fillId="24" borderId="11" xfId="0" applyFont="1" applyFill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 horizontal="center" vertical="center"/>
      <protection/>
    </xf>
    <xf numFmtId="0" fontId="40" fillId="24" borderId="31" xfId="0" applyFont="1" applyFill="1" applyBorder="1" applyAlignment="1" applyProtection="1">
      <alignment horizontal="center" vertical="center"/>
      <protection/>
    </xf>
    <xf numFmtId="0" fontId="0" fillId="7" borderId="35" xfId="0" applyFill="1" applyBorder="1" applyAlignment="1" applyProtection="1">
      <alignment horizontal="center" vertical="center"/>
      <protection/>
    </xf>
    <xf numFmtId="0" fontId="0" fillId="7" borderId="36" xfId="0" applyFill="1" applyBorder="1" applyAlignment="1" applyProtection="1">
      <alignment horizontal="center" vertical="center"/>
      <protection/>
    </xf>
    <xf numFmtId="0" fontId="0" fillId="7" borderId="34" xfId="0" applyFill="1" applyBorder="1" applyAlignment="1" applyProtection="1">
      <alignment horizontal="center" vertical="center"/>
      <protection/>
    </xf>
    <xf numFmtId="0" fontId="41" fillId="24" borderId="31" xfId="0" applyFont="1" applyFill="1" applyBorder="1" applyAlignment="1" applyProtection="1">
      <alignment horizontal="center" vertical="center"/>
      <protection/>
    </xf>
    <xf numFmtId="0" fontId="1" fillId="24" borderId="37" xfId="0" applyFont="1" applyFill="1" applyBorder="1" applyAlignment="1">
      <alignment horizontal="center" vertical="center"/>
    </xf>
    <xf numFmtId="0" fontId="40" fillId="0" borderId="37" xfId="0" applyFon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>
      <alignment horizontal="center" vertical="center"/>
    </xf>
    <xf numFmtId="176" fontId="0" fillId="0" borderId="38" xfId="0" applyNumberFormat="1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2" borderId="39" xfId="44" applyFont="1" applyFill="1" applyBorder="1" applyAlignment="1" applyProtection="1">
      <alignment horizontal="center" vertical="center"/>
      <protection locked="0"/>
    </xf>
    <xf numFmtId="0" fontId="40" fillId="24" borderId="10" xfId="0" applyFont="1" applyFill="1" applyBorder="1" applyAlignment="1">
      <alignment horizontal="center" vertical="center"/>
    </xf>
    <xf numFmtId="0" fontId="0" fillId="22" borderId="10" xfId="44" applyFont="1" applyFill="1" applyBorder="1" applyAlignment="1" applyProtection="1">
      <alignment horizontal="center" vertical="center"/>
      <protection locked="0"/>
    </xf>
    <xf numFmtId="0" fontId="14" fillId="22" borderId="40" xfId="44" applyFont="1" applyFill="1" applyBorder="1" applyAlignment="1">
      <alignment horizontal="center" vertical="center"/>
    </xf>
    <xf numFmtId="0" fontId="15" fillId="22" borderId="39" xfId="63" applyFill="1" applyBorder="1" applyAlignment="1" applyProtection="1">
      <alignment horizontal="center" vertical="center"/>
      <protection locked="0"/>
    </xf>
    <xf numFmtId="0" fontId="15" fillId="22" borderId="10" xfId="63" applyFill="1" applyBorder="1" applyAlignment="1" applyProtection="1">
      <alignment horizontal="center" vertical="center"/>
      <protection locked="0"/>
    </xf>
    <xf numFmtId="0" fontId="15" fillId="22" borderId="40" xfId="63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22" borderId="2" xfId="44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 applyAlignment="1" applyProtection="1">
      <alignment vertical="center"/>
      <protection locked="0"/>
    </xf>
    <xf numFmtId="0" fontId="0" fillId="22" borderId="46" xfId="44" applyFont="1" applyFill="1" applyBorder="1" applyAlignment="1" applyProtection="1">
      <alignment horizontal="center" vertical="center"/>
      <protection locked="0"/>
    </xf>
    <xf numFmtId="0" fontId="40" fillId="24" borderId="47" xfId="0" applyFont="1" applyFill="1" applyBorder="1" applyAlignment="1">
      <alignment horizontal="center" vertical="center"/>
    </xf>
    <xf numFmtId="0" fontId="0" fillId="22" borderId="47" xfId="44" applyFont="1" applyFill="1" applyBorder="1" applyAlignment="1" applyProtection="1">
      <alignment horizontal="center" vertical="center"/>
      <protection locked="0"/>
    </xf>
    <xf numFmtId="0" fontId="14" fillId="22" borderId="48" xfId="44" applyFont="1" applyFill="1" applyBorder="1" applyAlignment="1">
      <alignment horizontal="center" vertical="center"/>
    </xf>
    <xf numFmtId="0" fontId="15" fillId="22" borderId="46" xfId="63" applyFill="1" applyBorder="1" applyAlignment="1" applyProtection="1">
      <alignment horizontal="center" vertical="center"/>
      <protection locked="0"/>
    </xf>
    <xf numFmtId="0" fontId="15" fillId="22" borderId="47" xfId="63" applyFill="1" applyBorder="1" applyAlignment="1" applyProtection="1">
      <alignment horizontal="center" vertical="center"/>
      <protection locked="0"/>
    </xf>
    <xf numFmtId="0" fontId="15" fillId="22" borderId="48" xfId="63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49" xfId="0" applyFill="1" applyBorder="1" applyAlignment="1">
      <alignment vertical="center"/>
    </xf>
    <xf numFmtId="0" fontId="42" fillId="24" borderId="29" xfId="0" applyFont="1" applyFill="1" applyBorder="1" applyAlignment="1">
      <alignment horizontal="center" vertical="center" wrapText="1"/>
    </xf>
    <xf numFmtId="0" fontId="43" fillId="24" borderId="28" xfId="0" applyFont="1" applyFill="1" applyBorder="1" applyAlignment="1">
      <alignment horizontal="center" vertical="center" wrapText="1"/>
    </xf>
    <xf numFmtId="0" fontId="42" fillId="24" borderId="28" xfId="0" applyFont="1" applyFill="1" applyBorder="1" applyAlignment="1">
      <alignment horizontal="center" vertical="center" wrapText="1"/>
    </xf>
    <xf numFmtId="0" fontId="42" fillId="24" borderId="28" xfId="0" applyFont="1" applyFill="1" applyBorder="1" applyAlignment="1" applyProtection="1">
      <alignment horizontal="center" vertical="center" wrapText="1"/>
      <protection/>
    </xf>
    <xf numFmtId="0" fontId="42" fillId="24" borderId="50" xfId="0" applyFont="1" applyFill="1" applyBorder="1" applyAlignment="1" applyProtection="1">
      <alignment horizontal="center" vertical="center" wrapText="1"/>
      <protection/>
    </xf>
    <xf numFmtId="0" fontId="28" fillId="24" borderId="29" xfId="0" applyFont="1" applyFill="1" applyBorder="1" applyAlignment="1">
      <alignment vertical="center"/>
    </xf>
    <xf numFmtId="0" fontId="28" fillId="24" borderId="28" xfId="0" applyFont="1" applyFill="1" applyBorder="1" applyAlignment="1">
      <alignment vertical="center"/>
    </xf>
    <xf numFmtId="0" fontId="28" fillId="24" borderId="5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4" fillId="7" borderId="51" xfId="0" applyFont="1" applyFill="1" applyBorder="1" applyAlignment="1">
      <alignment horizontal="center" vertical="center" wrapText="1"/>
    </xf>
    <xf numFmtId="0" fontId="42" fillId="24" borderId="52" xfId="0" applyFont="1" applyFill="1" applyBorder="1" applyAlignment="1">
      <alignment horizontal="center" vertical="center" wrapText="1"/>
    </xf>
    <xf numFmtId="0" fontId="42" fillId="7" borderId="53" xfId="0" applyFont="1" applyFill="1" applyBorder="1" applyAlignment="1">
      <alignment horizontal="center" vertical="center" wrapText="1"/>
    </xf>
    <xf numFmtId="0" fontId="0" fillId="7" borderId="53" xfId="0" applyFill="1" applyBorder="1" applyAlignment="1">
      <alignment horizontal="center" vertical="center"/>
    </xf>
    <xf numFmtId="0" fontId="42" fillId="21" borderId="53" xfId="0" applyFont="1" applyFill="1" applyBorder="1" applyAlignment="1">
      <alignment horizontal="center" vertical="center" wrapText="1"/>
    </xf>
    <xf numFmtId="0" fontId="0" fillId="7" borderId="53" xfId="0" applyFill="1" applyBorder="1" applyAlignment="1" applyProtection="1">
      <alignment vertical="center"/>
      <protection/>
    </xf>
    <xf numFmtId="0" fontId="0" fillId="7" borderId="53" xfId="0" applyFill="1" applyBorder="1" applyAlignment="1" applyProtection="1">
      <alignment horizontal="center" vertical="center"/>
      <protection/>
    </xf>
    <xf numFmtId="0" fontId="0" fillId="21" borderId="53" xfId="0" applyFill="1" applyBorder="1" applyAlignment="1" applyProtection="1">
      <alignment horizontal="center" vertical="center"/>
      <protection locked="0"/>
    </xf>
    <xf numFmtId="178" fontId="0" fillId="24" borderId="54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4" fillId="24" borderId="55" xfId="0" applyFont="1" applyFill="1" applyBorder="1" applyAlignment="1">
      <alignment horizontal="center" vertical="center" wrapText="1"/>
    </xf>
    <xf numFmtId="0" fontId="42" fillId="24" borderId="52" xfId="0" applyFont="1" applyFill="1" applyBorder="1" applyAlignment="1" applyProtection="1">
      <alignment horizontal="center" vertical="center" wrapText="1"/>
      <protection/>
    </xf>
    <xf numFmtId="0" fontId="42" fillId="25" borderId="52" xfId="0" applyFont="1" applyFill="1" applyBorder="1" applyAlignment="1" applyProtection="1">
      <alignment horizontal="center" vertical="center" wrapText="1"/>
      <protection locked="0"/>
    </xf>
    <xf numFmtId="0" fontId="0" fillId="24" borderId="52" xfId="0" applyFill="1" applyBorder="1" applyAlignment="1">
      <alignment horizontal="center" vertical="center"/>
    </xf>
    <xf numFmtId="0" fontId="45" fillId="25" borderId="52" xfId="0" applyFont="1" applyFill="1" applyBorder="1" applyAlignment="1" applyProtection="1">
      <alignment horizontal="center" vertical="center" wrapText="1"/>
      <protection locked="0"/>
    </xf>
    <xf numFmtId="0" fontId="42" fillId="24" borderId="53" xfId="0" applyFont="1" applyFill="1" applyBorder="1" applyAlignment="1">
      <alignment horizontal="center" vertical="center" wrapText="1"/>
    </xf>
    <xf numFmtId="0" fontId="0" fillId="24" borderId="52" xfId="0" applyFill="1" applyBorder="1" applyAlignment="1" applyProtection="1">
      <alignment vertical="center"/>
      <protection/>
    </xf>
    <xf numFmtId="0" fontId="0" fillId="24" borderId="52" xfId="0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44" fillId="24" borderId="56" xfId="0" applyFont="1" applyFill="1" applyBorder="1" applyAlignment="1">
      <alignment horizontal="center" vertical="center" wrapText="1"/>
    </xf>
    <xf numFmtId="0" fontId="42" fillId="24" borderId="57" xfId="0" applyFont="1" applyFill="1" applyBorder="1" applyAlignment="1" applyProtection="1">
      <alignment horizontal="center" vertical="center" wrapText="1"/>
      <protection/>
    </xf>
    <xf numFmtId="0" fontId="42" fillId="25" borderId="57" xfId="0" applyFont="1" applyFill="1" applyBorder="1" applyAlignment="1" applyProtection="1">
      <alignment horizontal="center" vertical="center" wrapText="1"/>
      <protection locked="0"/>
    </xf>
    <xf numFmtId="0" fontId="0" fillId="24" borderId="57" xfId="0" applyFill="1" applyBorder="1" applyAlignment="1">
      <alignment horizontal="center" vertical="center"/>
    </xf>
    <xf numFmtId="0" fontId="45" fillId="25" borderId="57" xfId="0" applyFont="1" applyFill="1" applyBorder="1" applyAlignment="1" applyProtection="1">
      <alignment horizontal="center" vertical="center" wrapText="1"/>
      <protection locked="0"/>
    </xf>
    <xf numFmtId="0" fontId="42" fillId="24" borderId="58" xfId="0" applyFont="1" applyFill="1" applyBorder="1" applyAlignment="1">
      <alignment horizontal="center" vertical="center" wrapText="1"/>
    </xf>
    <xf numFmtId="0" fontId="0" fillId="24" borderId="57" xfId="0" applyFill="1" applyBorder="1" applyAlignment="1" applyProtection="1">
      <alignment vertical="center"/>
      <protection/>
    </xf>
    <xf numFmtId="0" fontId="0" fillId="24" borderId="57" xfId="0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57" fontId="27" fillId="26" borderId="0" xfId="0" applyNumberFormat="1" applyFont="1" applyFill="1" applyBorder="1" applyAlignment="1">
      <alignment horizontal="center" vertical="top"/>
    </xf>
    <xf numFmtId="0" fontId="0" fillId="24" borderId="0" xfId="0" applyFill="1" applyBorder="1" applyAlignment="1">
      <alignment vertical="center"/>
    </xf>
    <xf numFmtId="0" fontId="27" fillId="0" borderId="0" xfId="0" applyFont="1" applyFill="1" applyBorder="1" applyAlignment="1">
      <alignment horizontal="right" vertical="top" shrinkToFit="1"/>
    </xf>
    <xf numFmtId="57" fontId="27" fillId="0" borderId="10" xfId="0" applyNumberFormat="1" applyFont="1" applyFill="1" applyBorder="1" applyAlignment="1">
      <alignment horizontal="center" vertical="top"/>
    </xf>
    <xf numFmtId="0" fontId="14" fillId="27" borderId="10" xfId="0" applyFont="1" applyFill="1" applyBorder="1" applyAlignment="1" applyProtection="1">
      <alignment vertical="center" wrapText="1" shrinkToFit="1"/>
      <protection locked="0"/>
    </xf>
    <xf numFmtId="0" fontId="14" fillId="0" borderId="10" xfId="0" applyFont="1" applyFill="1" applyBorder="1" applyAlignment="1" applyProtection="1">
      <alignment vertical="center" wrapText="1" shrinkToFit="1"/>
      <protection locked="0"/>
    </xf>
    <xf numFmtId="0" fontId="14" fillId="28" borderId="10" xfId="0" applyFont="1" applyFill="1" applyBorder="1" applyAlignment="1" applyProtection="1">
      <alignment vertical="center" wrapText="1" shrinkToFit="1"/>
      <protection/>
    </xf>
    <xf numFmtId="0" fontId="14" fillId="28" borderId="11" xfId="0" applyFont="1" applyFill="1" applyBorder="1" applyAlignment="1" applyProtection="1">
      <alignment vertical="center" wrapText="1" shrinkToFit="1"/>
      <protection/>
    </xf>
    <xf numFmtId="0" fontId="29" fillId="0" borderId="0" xfId="43" applyFont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7" fontId="27" fillId="24" borderId="11" xfId="0" applyNumberFormat="1" applyFont="1" applyFill="1" applyBorder="1" applyAlignment="1" applyProtection="1">
      <alignment horizontal="center" vertical="center"/>
      <protection locked="0"/>
    </xf>
    <xf numFmtId="177" fontId="27" fillId="24" borderId="12" xfId="0" applyNumberFormat="1" applyFont="1" applyFill="1" applyBorder="1" applyAlignment="1" applyProtection="1">
      <alignment horizontal="center" vertical="center"/>
      <protection locked="0"/>
    </xf>
    <xf numFmtId="177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 shrinkToFit="1"/>
      <protection locked="0"/>
    </xf>
    <xf numFmtId="0" fontId="27" fillId="24" borderId="12" xfId="0" applyFont="1" applyFill="1" applyBorder="1" applyAlignment="1" applyProtection="1">
      <alignment horizontal="center" vertical="center" shrinkToFit="1"/>
      <protection locked="0"/>
    </xf>
    <xf numFmtId="0" fontId="27" fillId="24" borderId="13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7" fillId="24" borderId="41" xfId="0" applyFont="1" applyFill="1" applyBorder="1" applyAlignment="1" applyProtection="1">
      <alignment horizontal="center" vertical="center"/>
      <protection locked="0"/>
    </xf>
    <xf numFmtId="0" fontId="27" fillId="24" borderId="59" xfId="0" applyFont="1" applyFill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horizontal="center" vertical="center"/>
      <protection locked="0"/>
    </xf>
    <xf numFmtId="0" fontId="25" fillId="0" borderId="41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44" xfId="0" applyFont="1" applyFill="1" applyBorder="1" applyAlignment="1">
      <alignment horizontal="center" vertical="center"/>
    </xf>
    <xf numFmtId="0" fontId="27" fillId="24" borderId="42" xfId="0" applyFont="1" applyFill="1" applyBorder="1" applyAlignment="1" applyProtection="1">
      <alignment horizontal="left" vertical="center" shrinkToFit="1"/>
      <protection locked="0"/>
    </xf>
    <xf numFmtId="0" fontId="27" fillId="24" borderId="43" xfId="0" applyFont="1" applyFill="1" applyBorder="1" applyAlignment="1" applyProtection="1">
      <alignment horizontal="left" vertical="center" shrinkToFit="1"/>
      <protection locked="0"/>
    </xf>
    <xf numFmtId="49" fontId="27" fillId="24" borderId="11" xfId="0" applyNumberFormat="1" applyFont="1" applyFill="1" applyBorder="1" applyAlignment="1" applyProtection="1">
      <alignment horizontal="center" vertical="center"/>
      <protection locked="0"/>
    </xf>
    <xf numFmtId="49" fontId="27" fillId="24" borderId="12" xfId="0" applyNumberFormat="1" applyFont="1" applyFill="1" applyBorder="1" applyAlignment="1" applyProtection="1">
      <alignment horizontal="center" vertical="center"/>
      <protection locked="0"/>
    </xf>
    <xf numFmtId="49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49" fontId="14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24" borderId="44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7" fillId="0" borderId="59" xfId="49" applyFont="1" applyFill="1" applyBorder="1" applyAlignment="1" applyProtection="1">
      <alignment horizontal="right" vertical="center"/>
      <protection locked="0"/>
    </xf>
    <xf numFmtId="0" fontId="27" fillId="24" borderId="59" xfId="0" applyFont="1" applyFill="1" applyBorder="1" applyAlignment="1" applyProtection="1">
      <alignment horizontal="right" vertical="center"/>
      <protection locked="0"/>
    </xf>
    <xf numFmtId="38" fontId="27" fillId="0" borderId="59" xfId="49" applyFont="1" applyBorder="1" applyAlignment="1">
      <alignment horizontal="right" vertical="center"/>
    </xf>
    <xf numFmtId="38" fontId="27" fillId="0" borderId="12" xfId="49" applyFont="1" applyFill="1" applyBorder="1" applyAlignment="1" applyProtection="1">
      <alignment horizontal="right" vertical="center"/>
      <protection locked="0"/>
    </xf>
    <xf numFmtId="0" fontId="27" fillId="24" borderId="12" xfId="0" applyFont="1" applyFill="1" applyBorder="1" applyAlignment="1" applyProtection="1">
      <alignment horizontal="right" vertical="center"/>
      <protection locked="0"/>
    </xf>
    <xf numFmtId="38" fontId="27" fillId="0" borderId="12" xfId="49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38" fontId="24" fillId="0" borderId="11" xfId="49" applyFont="1" applyBorder="1" applyAlignment="1">
      <alignment horizontal="right" vertical="center"/>
    </xf>
    <xf numFmtId="38" fontId="24" fillId="0" borderId="12" xfId="49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9" fillId="0" borderId="0" xfId="43" applyFont="1" applyAlignment="1" applyProtection="1">
      <alignment horizontal="center" vertical="center" wrapText="1"/>
      <protection/>
    </xf>
    <xf numFmtId="0" fontId="32" fillId="0" borderId="0" xfId="43" applyFont="1" applyAlignment="1" applyProtection="1">
      <alignment horizontal="center" vertical="center"/>
      <protection/>
    </xf>
    <xf numFmtId="0" fontId="33" fillId="0" borderId="0" xfId="0" applyFont="1" applyAlignment="1">
      <alignment horizontal="center"/>
    </xf>
    <xf numFmtId="0" fontId="33" fillId="0" borderId="0" xfId="61" applyFont="1" applyAlignment="1">
      <alignment horizontal="center"/>
      <protection/>
    </xf>
    <xf numFmtId="0" fontId="34" fillId="0" borderId="0" xfId="61" applyFont="1" applyAlignment="1">
      <alignment horizontal="left"/>
      <protection/>
    </xf>
    <xf numFmtId="0" fontId="34" fillId="0" borderId="0" xfId="61" applyFont="1" applyAlignment="1">
      <alignment/>
      <protection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/>
      <protection/>
    </xf>
    <xf numFmtId="0" fontId="35" fillId="0" borderId="0" xfId="61" applyFont="1" applyAlignment="1">
      <alignment horizontal="center"/>
      <protection/>
    </xf>
    <xf numFmtId="0" fontId="35" fillId="0" borderId="0" xfId="61" applyFont="1" applyAlignment="1">
      <alignment horizontal="left"/>
      <protection/>
    </xf>
    <xf numFmtId="49" fontId="35" fillId="0" borderId="0" xfId="61" applyNumberFormat="1" applyFont="1" applyAlignment="1">
      <alignment horizontal="center"/>
      <protection/>
    </xf>
    <xf numFmtId="0" fontId="35" fillId="0" borderId="59" xfId="61" applyFont="1" applyBorder="1" applyAlignment="1">
      <alignment horizontal="center"/>
      <protection/>
    </xf>
    <xf numFmtId="0" fontId="35" fillId="0" borderId="11" xfId="61" applyFont="1" applyBorder="1" applyAlignment="1">
      <alignment vertical="center"/>
      <protection/>
    </xf>
    <xf numFmtId="0" fontId="35" fillId="0" borderId="13" xfId="61" applyFont="1" applyBorder="1" applyAlignment="1">
      <alignment vertical="center"/>
      <protection/>
    </xf>
    <xf numFmtId="0" fontId="35" fillId="0" borderId="10" xfId="61" applyFont="1" applyBorder="1" applyAlignment="1">
      <alignment vertical="center"/>
      <protection/>
    </xf>
    <xf numFmtId="0" fontId="37" fillId="0" borderId="15" xfId="61" applyFont="1" applyBorder="1" applyAlignment="1">
      <alignment horizontal="center"/>
      <protection/>
    </xf>
    <xf numFmtId="0" fontId="38" fillId="0" borderId="60" xfId="0" applyFont="1" applyBorder="1" applyAlignment="1">
      <alignment horizontal="center" vertical="center"/>
    </xf>
    <xf numFmtId="0" fontId="27" fillId="26" borderId="0" xfId="0" applyFont="1" applyFill="1" applyBorder="1" applyAlignment="1">
      <alignment horizontal="right" vertical="top" shrinkToFit="1"/>
    </xf>
    <xf numFmtId="0" fontId="50" fillId="24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31" fillId="24" borderId="61" xfId="0" applyFont="1" applyFill="1" applyBorder="1" applyAlignment="1">
      <alignment vertical="center"/>
    </xf>
    <xf numFmtId="0" fontId="31" fillId="24" borderId="62" xfId="0" applyFont="1" applyFill="1" applyBorder="1" applyAlignment="1">
      <alignment vertical="center"/>
    </xf>
    <xf numFmtId="0" fontId="31" fillId="24" borderId="6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top" shrinkToFit="1"/>
    </xf>
    <xf numFmtId="0" fontId="27" fillId="0" borderId="13" xfId="0" applyFont="1" applyFill="1" applyBorder="1" applyAlignment="1">
      <alignment horizontal="center" vertical="top" shrinkToFit="1"/>
    </xf>
    <xf numFmtId="0" fontId="14" fillId="0" borderId="0" xfId="61">
      <alignment/>
      <protection/>
    </xf>
    <xf numFmtId="0" fontId="30" fillId="0" borderId="0" xfId="0" applyFont="1" applyFill="1" applyBorder="1" applyAlignment="1">
      <alignment horizontal="center" vertical="center"/>
    </xf>
    <xf numFmtId="0" fontId="14" fillId="27" borderId="11" xfId="0" applyFont="1" applyFill="1" applyBorder="1" applyAlignment="1" applyProtection="1">
      <alignment horizontal="center" vertical="center" wrapText="1" shrinkToFit="1"/>
      <protection locked="0"/>
    </xf>
    <xf numFmtId="0" fontId="14" fillId="27" borderId="13" xfId="0" applyFont="1" applyFill="1" applyBorder="1" applyAlignment="1" applyProtection="1">
      <alignment horizontal="center" vertical="center" wrapText="1" shrinkToFit="1"/>
      <protection locked="0"/>
    </xf>
    <xf numFmtId="0" fontId="14" fillId="28" borderId="11" xfId="0" applyFont="1" applyFill="1" applyBorder="1" applyAlignment="1" applyProtection="1">
      <alignment horizontal="center" vertical="center" wrapText="1" shrinkToFit="1"/>
      <protection/>
    </xf>
    <xf numFmtId="0" fontId="14" fillId="28" borderId="13" xfId="0" applyFont="1" applyFill="1" applyBorder="1" applyAlignment="1" applyProtection="1">
      <alignment horizontal="center" vertical="center" wrapText="1" shrinkToFit="1"/>
      <protection/>
    </xf>
    <xf numFmtId="0" fontId="28" fillId="0" borderId="6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24" borderId="0" xfId="0" applyFont="1" applyFill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5" fillId="25" borderId="11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38" fontId="59" fillId="0" borderId="12" xfId="49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9" xfId="0" applyBorder="1" applyAlignment="1">
      <alignment vertical="center"/>
    </xf>
    <xf numFmtId="49" fontId="27" fillId="24" borderId="41" xfId="0" applyNumberFormat="1" applyFont="1" applyFill="1" applyBorder="1" applyAlignment="1" applyProtection="1">
      <alignment horizontal="center" vertical="center"/>
      <protection locked="0"/>
    </xf>
    <xf numFmtId="49" fontId="27" fillId="24" borderId="59" xfId="0" applyNumberFormat="1" applyFont="1" applyFill="1" applyBorder="1" applyAlignment="1" applyProtection="1">
      <alignment horizontal="center" vertical="center"/>
      <protection locked="0"/>
    </xf>
    <xf numFmtId="49" fontId="27" fillId="24" borderId="17" xfId="0" applyNumberFormat="1" applyFont="1" applyFill="1" applyBorder="1" applyAlignment="1" applyProtection="1">
      <alignment horizontal="center" vertical="center"/>
      <protection locked="0"/>
    </xf>
    <xf numFmtId="0" fontId="0" fillId="29" borderId="72" xfId="0" applyNumberForma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のくに誓約書" xfId="61"/>
    <cellStyle name="Followed Hyperlink" xfId="62"/>
    <cellStyle name="良い" xfId="63"/>
  </cellStyles>
  <dxfs count="19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2</xdr:row>
      <xdr:rowOff>47625</xdr:rowOff>
    </xdr:from>
    <xdr:to>
      <xdr:col>20</xdr:col>
      <xdr:colOff>0</xdr:colOff>
      <xdr:row>9</xdr:row>
      <xdr:rowOff>76200</xdr:rowOff>
    </xdr:to>
    <xdr:sp macro="[0]!入力方向">
      <xdr:nvSpPr>
        <xdr:cNvPr id="1" name="Rectangle 1"/>
        <xdr:cNvSpPr>
          <a:spLocks/>
        </xdr:cNvSpPr>
      </xdr:nvSpPr>
      <xdr:spPr>
        <a:xfrm>
          <a:off x="10525125" y="542925"/>
          <a:ext cx="46672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入力方向を右へ</a:t>
          </a:r>
        </a:p>
      </xdr:txBody>
    </xdr:sp>
    <xdr:clientData/>
  </xdr:twoCellAnchor>
  <xdr:twoCellAnchor>
    <xdr:from>
      <xdr:col>21</xdr:col>
      <xdr:colOff>0</xdr:colOff>
      <xdr:row>2</xdr:row>
      <xdr:rowOff>47625</xdr:rowOff>
    </xdr:from>
    <xdr:to>
      <xdr:col>30</xdr:col>
      <xdr:colOff>666750</xdr:colOff>
      <xdr:row>9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1420475" y="542925"/>
          <a:ext cx="55530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★ひのく大会注意★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マスターズ協会に登録した通りの氏名・生年月日で申し込んでください。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「高と髙　　　崎と﨑　　蔵と藏」等は全て別人と判断されます。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結果的に競技者登録なしと判断され、記録が公認されません。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マスターズ協会の公認処理作業において、個人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も記載するようになっていますが、名前が完全一致しないと公認しない取り扱いです。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10</xdr:row>
      <xdr:rowOff>152400</xdr:rowOff>
    </xdr:from>
    <xdr:to>
      <xdr:col>8</xdr:col>
      <xdr:colOff>295275</xdr:colOff>
      <xdr:row>38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95475"/>
          <a:ext cx="55816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15</xdr:row>
      <xdr:rowOff>38100</xdr:rowOff>
    </xdr:from>
    <xdr:to>
      <xdr:col>1</xdr:col>
      <xdr:colOff>209550</xdr:colOff>
      <xdr:row>16</xdr:row>
      <xdr:rowOff>152400</xdr:rowOff>
    </xdr:to>
    <xdr:sp>
      <xdr:nvSpPr>
        <xdr:cNvPr id="2" name="楕円 3"/>
        <xdr:cNvSpPr>
          <a:spLocks/>
        </xdr:cNvSpPr>
      </xdr:nvSpPr>
      <xdr:spPr>
        <a:xfrm>
          <a:off x="533400" y="2638425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152400</xdr:colOff>
      <xdr:row>13</xdr:row>
      <xdr:rowOff>152400</xdr:rowOff>
    </xdr:from>
    <xdr:to>
      <xdr:col>5</xdr:col>
      <xdr:colOff>514350</xdr:colOff>
      <xdr:row>15</xdr:row>
      <xdr:rowOff>95250</xdr:rowOff>
    </xdr:to>
    <xdr:sp>
      <xdr:nvSpPr>
        <xdr:cNvPr id="3" name="楕円 4"/>
        <xdr:cNvSpPr>
          <a:spLocks/>
        </xdr:cNvSpPr>
      </xdr:nvSpPr>
      <xdr:spPr>
        <a:xfrm>
          <a:off x="3581400" y="2409825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400050</xdr:colOff>
      <xdr:row>20</xdr:row>
      <xdr:rowOff>152400</xdr:rowOff>
    </xdr:from>
    <xdr:to>
      <xdr:col>2</xdr:col>
      <xdr:colOff>76200</xdr:colOff>
      <xdr:row>22</xdr:row>
      <xdr:rowOff>95250</xdr:rowOff>
    </xdr:to>
    <xdr:sp>
      <xdr:nvSpPr>
        <xdr:cNvPr id="4" name="楕円 5"/>
        <xdr:cNvSpPr>
          <a:spLocks/>
        </xdr:cNvSpPr>
      </xdr:nvSpPr>
      <xdr:spPr>
        <a:xfrm>
          <a:off x="1085850" y="3609975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361950</xdr:colOff>
      <xdr:row>28</xdr:row>
      <xdr:rowOff>9525</xdr:rowOff>
    </xdr:from>
    <xdr:to>
      <xdr:col>2</xdr:col>
      <xdr:colOff>38100</xdr:colOff>
      <xdr:row>29</xdr:row>
      <xdr:rowOff>123825</xdr:rowOff>
    </xdr:to>
    <xdr:sp>
      <xdr:nvSpPr>
        <xdr:cNvPr id="5" name="楕円 6"/>
        <xdr:cNvSpPr>
          <a:spLocks/>
        </xdr:cNvSpPr>
      </xdr:nvSpPr>
      <xdr:spPr>
        <a:xfrm>
          <a:off x="1047750" y="4838700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4</xdr:col>
      <xdr:colOff>361950</xdr:colOff>
      <xdr:row>22</xdr:row>
      <xdr:rowOff>9525</xdr:rowOff>
    </xdr:from>
    <xdr:to>
      <xdr:col>5</xdr:col>
      <xdr:colOff>38100</xdr:colOff>
      <xdr:row>23</xdr:row>
      <xdr:rowOff>123825</xdr:rowOff>
    </xdr:to>
    <xdr:sp>
      <xdr:nvSpPr>
        <xdr:cNvPr id="6" name="楕円 7"/>
        <xdr:cNvSpPr>
          <a:spLocks/>
        </xdr:cNvSpPr>
      </xdr:nvSpPr>
      <xdr:spPr>
        <a:xfrm>
          <a:off x="3105150" y="3810000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142875</xdr:colOff>
      <xdr:row>30</xdr:row>
      <xdr:rowOff>85725</xdr:rowOff>
    </xdr:from>
    <xdr:to>
      <xdr:col>4</xdr:col>
      <xdr:colOff>504825</xdr:colOff>
      <xdr:row>32</xdr:row>
      <xdr:rowOff>28575</xdr:rowOff>
    </xdr:to>
    <xdr:sp>
      <xdr:nvSpPr>
        <xdr:cNvPr id="7" name="楕円 8"/>
        <xdr:cNvSpPr>
          <a:spLocks/>
        </xdr:cNvSpPr>
      </xdr:nvSpPr>
      <xdr:spPr>
        <a:xfrm>
          <a:off x="2886075" y="5257800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 editAs="oneCell">
    <xdr:from>
      <xdr:col>10</xdr:col>
      <xdr:colOff>619125</xdr:colOff>
      <xdr:row>8</xdr:row>
      <xdr:rowOff>114300</xdr:rowOff>
    </xdr:from>
    <xdr:to>
      <xdr:col>16</xdr:col>
      <xdr:colOff>390525</xdr:colOff>
      <xdr:row>38</xdr:row>
      <xdr:rowOff>123825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2"/>
        <a:srcRect l="39024" t="13282" r="39451"/>
        <a:stretch>
          <a:fillRect/>
        </a:stretch>
      </xdr:blipFill>
      <xdr:spPr>
        <a:xfrm>
          <a:off x="7477125" y="1514475"/>
          <a:ext cx="388620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mamoto-swim.com/" TargetMode="External" /><Relationship Id="rId2" Type="http://schemas.openxmlformats.org/officeDocument/2006/relationships/hyperlink" Target="mailto:info@kumamoto-swim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T37"/>
  <sheetViews>
    <sheetView tabSelected="1" zoomScalePageLayoutView="0" workbookViewId="0" topLeftCell="A1">
      <selection activeCell="N9" sqref="N9:S9"/>
    </sheetView>
  </sheetViews>
  <sheetFormatPr defaultColWidth="9.00390625" defaultRowHeight="22.5" customHeight="1"/>
  <cols>
    <col min="1" max="1" width="2.50390625" style="1" customWidth="1"/>
    <col min="2" max="2" width="5.25390625" style="0" customWidth="1"/>
    <col min="3" max="3" width="4.875" style="0" customWidth="1"/>
    <col min="4" max="4" width="3.625" style="0" customWidth="1"/>
    <col min="5" max="5" width="4.375" style="2" customWidth="1"/>
    <col min="6" max="6" width="6.25390625" style="0" customWidth="1"/>
    <col min="7" max="7" width="5.25390625" style="0" customWidth="1"/>
    <col min="8" max="8" width="3.125" style="0" customWidth="1"/>
    <col min="9" max="9" width="4.625" style="1" customWidth="1"/>
    <col min="10" max="10" width="4.625" style="0" customWidth="1"/>
    <col min="11" max="11" width="3.50390625" style="0" customWidth="1"/>
    <col min="12" max="12" width="8.625" style="1" customWidth="1"/>
    <col min="13" max="13" width="6.125" style="0" customWidth="1"/>
    <col min="14" max="19" width="4.75390625" style="0" customWidth="1"/>
  </cols>
  <sheetData>
    <row r="1" spans="1:19" ht="22.5" customHeight="1">
      <c r="A1" s="178" t="s">
        <v>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2:19" ht="22.5" customHeight="1">
      <c r="B2" s="226">
        <v>271217</v>
      </c>
      <c r="C2" s="226"/>
      <c r="D2" s="271"/>
      <c r="E2" s="271"/>
      <c r="F2" s="271"/>
      <c r="G2" s="3"/>
      <c r="H2" s="4"/>
      <c r="I2" s="3"/>
      <c r="J2" s="3"/>
      <c r="K2" s="3"/>
      <c r="L2" s="3"/>
      <c r="M2" s="3"/>
      <c r="N2" s="3"/>
      <c r="O2" s="179" t="s">
        <v>1</v>
      </c>
      <c r="P2" s="179"/>
      <c r="Q2" s="179"/>
      <c r="R2" s="179"/>
      <c r="S2" s="179"/>
    </row>
    <row r="3" spans="2:19" ht="22.5" customHeight="1">
      <c r="B3" s="272"/>
      <c r="C3" s="272"/>
      <c r="D3" s="272"/>
      <c r="E3" s="272"/>
      <c r="F3" s="272"/>
      <c r="G3" s="3"/>
      <c r="H3" s="3"/>
      <c r="I3" s="3"/>
      <c r="J3" s="3"/>
      <c r="K3" s="3"/>
      <c r="L3" s="3"/>
      <c r="M3" s="3"/>
      <c r="N3" s="5" t="s">
        <v>5</v>
      </c>
      <c r="O3" s="180"/>
      <c r="P3" s="181"/>
      <c r="Q3" s="181"/>
      <c r="R3" s="181"/>
      <c r="S3" s="182"/>
    </row>
    <row r="4" spans="2:19" ht="22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22.5" customHeight="1">
      <c r="B5" s="183" t="s">
        <v>11</v>
      </c>
      <c r="C5" s="183"/>
      <c r="D5" s="184" t="s">
        <v>123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</row>
    <row r="6" spans="2:19" ht="22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22.5" customHeight="1">
      <c r="B7" s="187" t="s">
        <v>14</v>
      </c>
      <c r="C7" s="188"/>
      <c r="D7" s="189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</row>
    <row r="8" spans="2:19" ht="33" customHeight="1">
      <c r="B8" s="192" t="s">
        <v>6</v>
      </c>
      <c r="C8" s="193"/>
      <c r="D8" s="299"/>
      <c r="E8" s="300"/>
      <c r="F8" s="300"/>
      <c r="G8" s="300"/>
      <c r="H8" s="300"/>
      <c r="I8" s="300"/>
      <c r="J8" s="301"/>
      <c r="K8" s="197" t="s">
        <v>0</v>
      </c>
      <c r="L8" s="198"/>
      <c r="M8" s="199"/>
      <c r="N8" s="194" t="s">
        <v>15</v>
      </c>
      <c r="O8" s="195"/>
      <c r="P8" s="195"/>
      <c r="Q8" s="195"/>
      <c r="R8" s="195"/>
      <c r="S8" s="196"/>
    </row>
    <row r="9" spans="2:20" ht="33.75" customHeight="1">
      <c r="B9" s="187" t="s">
        <v>16</v>
      </c>
      <c r="C9" s="188"/>
      <c r="D9" s="10"/>
      <c r="E9" s="11"/>
      <c r="F9" s="11"/>
      <c r="G9" s="11"/>
      <c r="H9" s="11"/>
      <c r="I9" s="11"/>
      <c r="J9" s="6" t="s">
        <v>20</v>
      </c>
      <c r="K9" s="187" t="s">
        <v>23</v>
      </c>
      <c r="L9" s="200"/>
      <c r="M9" s="188"/>
      <c r="N9" s="189"/>
      <c r="O9" s="190"/>
      <c r="P9" s="190"/>
      <c r="Q9" s="190"/>
      <c r="R9" s="190"/>
      <c r="S9" s="191"/>
      <c r="T9" s="12" t="s">
        <v>25</v>
      </c>
    </row>
    <row r="10" spans="2:19" ht="22.5" customHeight="1">
      <c r="B10" s="201" t="s">
        <v>28</v>
      </c>
      <c r="C10" s="202"/>
      <c r="D10" s="13" t="s">
        <v>29</v>
      </c>
      <c r="E10" s="14"/>
      <c r="F10" s="15" t="s">
        <v>34</v>
      </c>
      <c r="G10" s="16"/>
      <c r="H10" s="17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</row>
    <row r="11" spans="2:19" ht="22.5" customHeight="1">
      <c r="B11" s="203"/>
      <c r="C11" s="204"/>
      <c r="D11" s="207" t="s">
        <v>36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08"/>
    </row>
    <row r="12" spans="2:19" ht="22.5" customHeight="1">
      <c r="B12" s="187" t="s">
        <v>3</v>
      </c>
      <c r="C12" s="188"/>
      <c r="D12" s="209"/>
      <c r="E12" s="210"/>
      <c r="F12" s="210"/>
      <c r="G12" s="210"/>
      <c r="H12" s="210"/>
      <c r="I12" s="210"/>
      <c r="J12" s="211"/>
      <c r="K12" s="183" t="s">
        <v>13</v>
      </c>
      <c r="L12" s="183"/>
      <c r="M12" s="209"/>
      <c r="N12" s="210"/>
      <c r="O12" s="210"/>
      <c r="P12" s="210"/>
      <c r="Q12" s="210"/>
      <c r="R12" s="210"/>
      <c r="S12" s="211"/>
    </row>
    <row r="13" spans="2:19" ht="22.5" customHeight="1">
      <c r="B13" s="212"/>
      <c r="C13" s="213"/>
      <c r="D13" s="209"/>
      <c r="E13" s="210"/>
      <c r="F13" s="210"/>
      <c r="G13" s="210"/>
      <c r="H13" s="210"/>
      <c r="I13" s="210"/>
      <c r="J13" s="211"/>
      <c r="K13" s="274" t="s">
        <v>38</v>
      </c>
      <c r="L13" s="274"/>
      <c r="M13" s="184"/>
      <c r="N13" s="185"/>
      <c r="O13" s="185"/>
      <c r="P13" s="185"/>
      <c r="Q13" s="185"/>
      <c r="R13" s="185"/>
      <c r="S13" s="186"/>
    </row>
    <row r="14" spans="2:19" ht="22.5" customHeight="1">
      <c r="B14" s="3"/>
      <c r="C14" s="3"/>
      <c r="D14" s="3"/>
      <c r="E14" s="3"/>
      <c r="F14" s="3"/>
      <c r="G14" s="3"/>
      <c r="H14" s="3"/>
      <c r="I14" s="3"/>
      <c r="J14" s="3"/>
      <c r="K14" s="274" t="s">
        <v>40</v>
      </c>
      <c r="L14" s="274"/>
      <c r="M14" s="184"/>
      <c r="N14" s="185"/>
      <c r="O14" s="185"/>
      <c r="P14" s="185"/>
      <c r="Q14" s="185"/>
      <c r="R14" s="185"/>
      <c r="S14" s="186"/>
    </row>
    <row r="15" spans="2:19" ht="22.5" customHeight="1">
      <c r="B15" s="201" t="s">
        <v>41</v>
      </c>
      <c r="C15" s="214"/>
      <c r="D15" s="202"/>
      <c r="E15" s="215"/>
      <c r="F15" s="216"/>
      <c r="G15" s="216"/>
      <c r="H15" s="216"/>
      <c r="I15" s="216"/>
      <c r="J15" s="217"/>
      <c r="K15" s="201" t="s">
        <v>19</v>
      </c>
      <c r="L15" s="214"/>
      <c r="M15" s="202"/>
      <c r="N15" s="215"/>
      <c r="O15" s="216"/>
      <c r="P15" s="216"/>
      <c r="Q15" s="216"/>
      <c r="R15" s="216"/>
      <c r="S15" s="217"/>
    </row>
    <row r="16" spans="2:19" ht="22.5" customHeight="1">
      <c r="B16" s="187" t="s">
        <v>42</v>
      </c>
      <c r="C16" s="200"/>
      <c r="D16" s="188"/>
      <c r="E16" s="215"/>
      <c r="F16" s="216"/>
      <c r="G16" s="216"/>
      <c r="H16" s="216"/>
      <c r="I16" s="216"/>
      <c r="J16" s="217"/>
      <c r="K16" s="187" t="s">
        <v>42</v>
      </c>
      <c r="L16" s="200"/>
      <c r="M16" s="188"/>
      <c r="N16" s="218"/>
      <c r="O16" s="216"/>
      <c r="P16" s="216"/>
      <c r="Q16" s="216"/>
      <c r="R16" s="216"/>
      <c r="S16" s="217"/>
    </row>
    <row r="17" spans="2:19" ht="22.5" customHeight="1">
      <c r="B17" s="4"/>
      <c r="C17" s="4"/>
      <c r="D17" s="4"/>
      <c r="E17" s="275"/>
      <c r="F17" s="275"/>
      <c r="G17" s="275"/>
      <c r="H17" s="275"/>
      <c r="I17" s="275"/>
      <c r="J17" s="275"/>
      <c r="K17" s="4"/>
      <c r="L17" s="4"/>
      <c r="M17" s="4"/>
      <c r="N17" s="276"/>
      <c r="O17" s="275"/>
      <c r="P17" s="275"/>
      <c r="Q17" s="275"/>
      <c r="R17" s="275"/>
      <c r="S17" s="275"/>
    </row>
    <row r="18" spans="2:19" ht="22.5" customHeight="1">
      <c r="B18" s="219" t="s">
        <v>32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</row>
    <row r="19" spans="2:19" ht="22.5" customHeight="1">
      <c r="B19" s="187"/>
      <c r="C19" s="188"/>
      <c r="D19" s="187" t="s">
        <v>43</v>
      </c>
      <c r="E19" s="200"/>
      <c r="F19" s="200"/>
      <c r="G19" s="188"/>
      <c r="H19" s="183" t="s">
        <v>45</v>
      </c>
      <c r="I19" s="183"/>
      <c r="J19" s="183"/>
      <c r="K19" s="183"/>
      <c r="L19" s="183"/>
      <c r="M19" s="183"/>
      <c r="N19" s="183" t="s">
        <v>18</v>
      </c>
      <c r="O19" s="183"/>
      <c r="P19" s="183"/>
      <c r="Q19" s="183"/>
      <c r="R19" s="183"/>
      <c r="S19" s="183"/>
    </row>
    <row r="20" spans="2:19" ht="22.5" customHeight="1">
      <c r="B20" s="183" t="s">
        <v>27</v>
      </c>
      <c r="C20" s="183"/>
      <c r="D20" s="220"/>
      <c r="E20" s="221"/>
      <c r="F20" s="221"/>
      <c r="G20" s="222"/>
      <c r="H20" s="220"/>
      <c r="I20" s="221"/>
      <c r="J20" s="221"/>
      <c r="K20" s="221"/>
      <c r="L20" s="221"/>
      <c r="M20" s="222"/>
      <c r="N20" s="277" t="s">
        <v>27</v>
      </c>
      <c r="O20" s="190"/>
      <c r="P20" s="190"/>
      <c r="Q20" s="190"/>
      <c r="R20" s="190"/>
      <c r="S20" s="191"/>
    </row>
    <row r="21" spans="2:19" ht="22.5" customHeight="1">
      <c r="B21" s="183" t="s">
        <v>46</v>
      </c>
      <c r="C21" s="183"/>
      <c r="D21" s="189"/>
      <c r="E21" s="190"/>
      <c r="F21" s="190"/>
      <c r="G21" s="191"/>
      <c r="H21" s="189"/>
      <c r="I21" s="190"/>
      <c r="J21" s="190"/>
      <c r="K21" s="190"/>
      <c r="L21" s="190"/>
      <c r="M21" s="191"/>
      <c r="N21" s="277" t="s">
        <v>46</v>
      </c>
      <c r="O21" s="190"/>
      <c r="P21" s="190"/>
      <c r="Q21" s="190"/>
      <c r="R21" s="190"/>
      <c r="S21" s="191"/>
    </row>
    <row r="22" spans="2:19" ht="22.5" customHeight="1">
      <c r="B22" s="6"/>
      <c r="C22" s="6"/>
      <c r="D22" s="7"/>
      <c r="E22" s="8"/>
      <c r="F22" s="8"/>
      <c r="G22" s="9"/>
      <c r="H22" s="7"/>
      <c r="I22" s="8"/>
      <c r="J22" s="8"/>
      <c r="K22" s="8"/>
      <c r="L22" s="8"/>
      <c r="M22" s="9"/>
      <c r="N22" s="18" t="s">
        <v>47</v>
      </c>
      <c r="O22" s="190"/>
      <c r="P22" s="190"/>
      <c r="Q22" s="190"/>
      <c r="R22" s="190"/>
      <c r="S22" s="191"/>
    </row>
    <row r="23" spans="2:19" ht="22.5" customHeight="1">
      <c r="B23" s="183" t="s">
        <v>17</v>
      </c>
      <c r="C23" s="183"/>
      <c r="D23" s="223">
        <f>D20+D21</f>
        <v>0</v>
      </c>
      <c r="E23" s="224"/>
      <c r="F23" s="224"/>
      <c r="G23" s="225"/>
      <c r="H23" s="223">
        <f>H20+H21</f>
        <v>0</v>
      </c>
      <c r="I23" s="224"/>
      <c r="J23" s="224"/>
      <c r="K23" s="224"/>
      <c r="L23" s="224"/>
      <c r="M23" s="225"/>
      <c r="N23" s="223">
        <f>O20+O21+O22</f>
        <v>0</v>
      </c>
      <c r="O23" s="224"/>
      <c r="P23" s="224"/>
      <c r="Q23" s="224"/>
      <c r="R23" s="224"/>
      <c r="S23" s="225"/>
    </row>
    <row r="24" spans="2:19" ht="22.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14"/>
      <c r="O24" s="214"/>
      <c r="P24" s="214"/>
      <c r="Q24" s="214"/>
      <c r="R24" s="214"/>
      <c r="S24" s="214"/>
    </row>
    <row r="25" spans="2:19" ht="22.5" customHeight="1">
      <c r="B25" s="226" t="s">
        <v>12</v>
      </c>
      <c r="C25" s="226"/>
      <c r="D25" s="227">
        <v>1500</v>
      </c>
      <c r="E25" s="227"/>
      <c r="F25" s="3" t="s">
        <v>49</v>
      </c>
      <c r="G25" s="228">
        <f>AC23</f>
        <v>0</v>
      </c>
      <c r="H25" s="228"/>
      <c r="I25" s="3" t="s">
        <v>8</v>
      </c>
      <c r="J25" s="3" t="s">
        <v>31</v>
      </c>
      <c r="K25" s="229">
        <f>D25*G25</f>
        <v>0</v>
      </c>
      <c r="L25" s="229"/>
      <c r="M25" s="229"/>
      <c r="N25" s="3" t="s">
        <v>26</v>
      </c>
      <c r="O25" s="278" t="s">
        <v>124</v>
      </c>
      <c r="P25" s="278"/>
      <c r="Q25" s="278"/>
      <c r="R25" s="278"/>
      <c r="S25" s="278"/>
    </row>
    <row r="26" spans="2:19" ht="22.5" customHeight="1">
      <c r="B26" s="279" t="s">
        <v>125</v>
      </c>
      <c r="C26" s="279"/>
      <c r="D26" s="280">
        <v>2000</v>
      </c>
      <c r="E26" s="280"/>
      <c r="F26" s="3" t="s">
        <v>49</v>
      </c>
      <c r="G26" s="231">
        <f>AI23</f>
        <v>0</v>
      </c>
      <c r="H26" s="231"/>
      <c r="I26" s="3" t="s">
        <v>8</v>
      </c>
      <c r="J26" s="3" t="s">
        <v>31</v>
      </c>
      <c r="K26" s="229">
        <f>D26*G26</f>
        <v>0</v>
      </c>
      <c r="L26" s="229"/>
      <c r="M26" s="229"/>
      <c r="N26" s="3" t="s">
        <v>26</v>
      </c>
      <c r="O26" s="278"/>
      <c r="P26" s="278"/>
      <c r="Q26" s="278"/>
      <c r="R26" s="278"/>
      <c r="S26" s="278"/>
    </row>
    <row r="27" spans="2:19" ht="22.5" customHeight="1">
      <c r="B27" s="226" t="s">
        <v>50</v>
      </c>
      <c r="C27" s="226"/>
      <c r="D27" s="230">
        <v>500</v>
      </c>
      <c r="E27" s="230"/>
      <c r="F27" s="3" t="s">
        <v>49</v>
      </c>
      <c r="G27" s="231"/>
      <c r="H27" s="231"/>
      <c r="I27" s="3" t="s">
        <v>51</v>
      </c>
      <c r="J27" s="3" t="s">
        <v>31</v>
      </c>
      <c r="K27" s="232">
        <f>D27*G27</f>
        <v>0</v>
      </c>
      <c r="L27" s="232"/>
      <c r="M27" s="232"/>
      <c r="N27" s="3" t="s">
        <v>26</v>
      </c>
      <c r="O27" s="278"/>
      <c r="P27" s="278"/>
      <c r="Q27" s="278"/>
      <c r="R27" s="278"/>
      <c r="S27" s="278"/>
    </row>
    <row r="28" spans="2:19" ht="22.5" customHeight="1">
      <c r="B28" s="226" t="s">
        <v>52</v>
      </c>
      <c r="C28" s="226"/>
      <c r="D28" s="230">
        <v>1000</v>
      </c>
      <c r="E28" s="230"/>
      <c r="F28" s="3" t="s">
        <v>49</v>
      </c>
      <c r="G28" s="231"/>
      <c r="H28" s="231"/>
      <c r="I28" s="3" t="s">
        <v>51</v>
      </c>
      <c r="J28" s="3" t="s">
        <v>31</v>
      </c>
      <c r="K28" s="232">
        <f>D28*G28</f>
        <v>0</v>
      </c>
      <c r="L28" s="232"/>
      <c r="M28" s="232"/>
      <c r="N28" s="3" t="s">
        <v>26</v>
      </c>
      <c r="O28" s="278"/>
      <c r="P28" s="278"/>
      <c r="Q28" s="278"/>
      <c r="R28" s="278"/>
      <c r="S28" s="278"/>
    </row>
    <row r="29" spans="2:19" ht="22.5" customHeight="1">
      <c r="B29" s="233" t="s">
        <v>53</v>
      </c>
      <c r="C29" s="233"/>
      <c r="D29" s="233"/>
      <c r="E29" s="233"/>
      <c r="F29" s="233"/>
      <c r="G29" s="233"/>
      <c r="H29" s="233"/>
      <c r="I29" s="233"/>
      <c r="J29" s="3"/>
      <c r="K29" s="232">
        <v>500</v>
      </c>
      <c r="L29" s="232"/>
      <c r="M29" s="232"/>
      <c r="N29" s="3" t="s">
        <v>26</v>
      </c>
      <c r="O29" s="3"/>
      <c r="P29" s="3"/>
      <c r="Q29" s="3"/>
      <c r="R29" s="3"/>
      <c r="S29" s="3"/>
    </row>
    <row r="30" spans="2:19" ht="22.5" customHeight="1">
      <c r="B30" s="4"/>
      <c r="C30" s="4"/>
      <c r="D30" s="19"/>
      <c r="E30" s="19"/>
      <c r="F30" s="226" t="s">
        <v>54</v>
      </c>
      <c r="G30" s="226"/>
      <c r="H30" s="226"/>
      <c r="I30" s="204"/>
      <c r="J30" s="234">
        <f>IF(G25="","",SUM(K25:K26:K27:K28:K29))</f>
        <v>500</v>
      </c>
      <c r="K30" s="235"/>
      <c r="L30" s="235"/>
      <c r="M30" s="235"/>
      <c r="N30" s="20" t="s">
        <v>26</v>
      </c>
      <c r="O30" s="3"/>
      <c r="P30" s="3"/>
      <c r="Q30" s="3"/>
      <c r="R30" s="3"/>
      <c r="S30" s="3"/>
    </row>
    <row r="31" spans="2:19" ht="22.5" customHeight="1">
      <c r="B31" s="4"/>
      <c r="C31" s="4"/>
      <c r="D31" s="19"/>
      <c r="E31" s="19"/>
      <c r="F31" s="4"/>
      <c r="G31" s="4"/>
      <c r="H31" s="4"/>
      <c r="I31" s="4"/>
      <c r="J31" s="21"/>
      <c r="K31" s="21"/>
      <c r="L31" s="21"/>
      <c r="M31" s="21"/>
      <c r="N31" s="22"/>
      <c r="O31" s="3"/>
      <c r="P31" s="3"/>
      <c r="Q31" s="3"/>
      <c r="R31" s="3"/>
      <c r="S31" s="3"/>
    </row>
    <row r="32" spans="2:20" ht="22.5" customHeight="1">
      <c r="B32" s="1"/>
      <c r="C32" s="236" t="s">
        <v>126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3"/>
    </row>
    <row r="33" spans="2:20" ht="22.5" customHeight="1">
      <c r="B33" s="1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3"/>
    </row>
    <row r="34" spans="2:20" ht="26.25" customHeight="1">
      <c r="B34" s="1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3"/>
    </row>
    <row r="35" spans="2:20" ht="22.5" customHeight="1">
      <c r="B35" s="1"/>
      <c r="C35" s="23"/>
      <c r="D35" s="23"/>
      <c r="E35" s="23"/>
      <c r="F35" s="23"/>
      <c r="G35" s="237" t="s">
        <v>37</v>
      </c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"/>
      <c r="S35" s="23"/>
      <c r="T35" s="3"/>
    </row>
    <row r="36" spans="2:20" ht="22.5" customHeight="1">
      <c r="B36" s="1"/>
      <c r="C36" s="23"/>
      <c r="D36" s="23"/>
      <c r="E36" s="23"/>
      <c r="F36" s="23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23"/>
      <c r="S36" s="23"/>
      <c r="T36" s="3"/>
    </row>
    <row r="37" spans="2:13" ht="22.5" customHeight="1">
      <c r="B37" s="1"/>
      <c r="C37" s="281" t="s">
        <v>127</v>
      </c>
      <c r="D37" s="281"/>
      <c r="E37" s="281"/>
      <c r="F37" s="281"/>
      <c r="G37" s="238" t="s">
        <v>10</v>
      </c>
      <c r="H37" s="238"/>
      <c r="I37" s="238"/>
      <c r="J37" s="238"/>
      <c r="K37" s="238"/>
      <c r="L37" s="238"/>
      <c r="M37" s="238"/>
    </row>
  </sheetData>
  <sheetProtection/>
  <mergeCells count="81">
    <mergeCell ref="O25:S28"/>
    <mergeCell ref="C37:F37"/>
    <mergeCell ref="G37:M37"/>
    <mergeCell ref="B29:I29"/>
    <mergeCell ref="K29:M29"/>
    <mergeCell ref="F30:I30"/>
    <mergeCell ref="J30:M30"/>
    <mergeCell ref="C32:S34"/>
    <mergeCell ref="G35:Q35"/>
    <mergeCell ref="B27:C27"/>
    <mergeCell ref="D27:E27"/>
    <mergeCell ref="G27:H27"/>
    <mergeCell ref="K27:M27"/>
    <mergeCell ref="B28:C28"/>
    <mergeCell ref="D28:E28"/>
    <mergeCell ref="G28:H28"/>
    <mergeCell ref="K28:M28"/>
    <mergeCell ref="B25:C25"/>
    <mergeCell ref="D25:E25"/>
    <mergeCell ref="G25:H25"/>
    <mergeCell ref="K25:M25"/>
    <mergeCell ref="B26:C26"/>
    <mergeCell ref="D26:E26"/>
    <mergeCell ref="G26:H26"/>
    <mergeCell ref="K26:M26"/>
    <mergeCell ref="O22:S22"/>
    <mergeCell ref="B23:C23"/>
    <mergeCell ref="D23:G23"/>
    <mergeCell ref="H23:M23"/>
    <mergeCell ref="N23:S23"/>
    <mergeCell ref="N24:S24"/>
    <mergeCell ref="B20:C20"/>
    <mergeCell ref="D20:G20"/>
    <mergeCell ref="H20:M20"/>
    <mergeCell ref="O20:S20"/>
    <mergeCell ref="B21:C21"/>
    <mergeCell ref="D21:G21"/>
    <mergeCell ref="H21:M21"/>
    <mergeCell ref="O21:S21"/>
    <mergeCell ref="B16:D16"/>
    <mergeCell ref="E16:J16"/>
    <mergeCell ref="K16:M16"/>
    <mergeCell ref="N16:S16"/>
    <mergeCell ref="B18:S18"/>
    <mergeCell ref="B19:C19"/>
    <mergeCell ref="D19:G19"/>
    <mergeCell ref="H19:M19"/>
    <mergeCell ref="N19:S19"/>
    <mergeCell ref="K14:L14"/>
    <mergeCell ref="M14:S14"/>
    <mergeCell ref="B15:D15"/>
    <mergeCell ref="E15:J15"/>
    <mergeCell ref="K15:M15"/>
    <mergeCell ref="N15:S15"/>
    <mergeCell ref="B12:C12"/>
    <mergeCell ref="D12:J12"/>
    <mergeCell ref="K12:L12"/>
    <mergeCell ref="M12:S12"/>
    <mergeCell ref="B13:C13"/>
    <mergeCell ref="D13:J13"/>
    <mergeCell ref="K13:L13"/>
    <mergeCell ref="M13:S13"/>
    <mergeCell ref="B9:C9"/>
    <mergeCell ref="K9:M9"/>
    <mergeCell ref="N9:S9"/>
    <mergeCell ref="B10:C11"/>
    <mergeCell ref="I10:S10"/>
    <mergeCell ref="D11:S11"/>
    <mergeCell ref="B7:C7"/>
    <mergeCell ref="D7:S7"/>
    <mergeCell ref="B8:C8"/>
    <mergeCell ref="D8:J8"/>
    <mergeCell ref="K8:M8"/>
    <mergeCell ref="N8:S8"/>
    <mergeCell ref="A1:S1"/>
    <mergeCell ref="B2:C2"/>
    <mergeCell ref="D2:F2"/>
    <mergeCell ref="O2:S2"/>
    <mergeCell ref="O3:S3"/>
    <mergeCell ref="B5:C5"/>
    <mergeCell ref="D5:S5"/>
  </mergeCells>
  <conditionalFormatting sqref="J31 N31">
    <cfRule type="cellIs" priority="1" dxfId="17" operator="equal" stopIfTrue="1">
      <formula>0</formula>
    </cfRule>
  </conditionalFormatting>
  <conditionalFormatting sqref="N23 D23 H23">
    <cfRule type="cellIs" priority="2" dxfId="17" operator="equal" stopIfTrue="1">
      <formula>0</formula>
    </cfRule>
  </conditionalFormatting>
  <conditionalFormatting sqref="N30 J30 G25:H28 K25:M29">
    <cfRule type="cellIs" priority="3" dxfId="17" operator="equal" stopIfTrue="1">
      <formula>0</formula>
    </cfRule>
  </conditionalFormatting>
  <dataValidations count="1">
    <dataValidation allowBlank="1" showInputMessage="1" showErrorMessage="1" prompt="6文字がプログラムに記載されます" sqref="N9"/>
  </dataValidations>
  <hyperlinks>
    <hyperlink ref="G35" r:id="rId1" display="http://kumamoto-swim.com/"/>
    <hyperlink ref="G37" r:id="rId2" display="info@kumamoto-swim.com"/>
  </hyperlink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7" r:id="rId3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A1:I31"/>
  <sheetViews>
    <sheetView zoomScalePageLayoutView="0" workbookViewId="0" topLeftCell="A1">
      <selection activeCell="L9" sqref="L9"/>
    </sheetView>
  </sheetViews>
  <sheetFormatPr defaultColWidth="11.00390625" defaultRowHeight="27" customHeight="1"/>
  <cols>
    <col min="1" max="1" width="6.25390625" style="24" customWidth="1"/>
    <col min="2" max="2" width="15.125" style="24" customWidth="1"/>
    <col min="3" max="3" width="10.625" style="24" customWidth="1"/>
    <col min="4" max="4" width="10.00390625" style="24" customWidth="1"/>
    <col min="5" max="5" width="6.25390625" style="24" customWidth="1"/>
    <col min="6" max="6" width="8.75390625" style="24" customWidth="1"/>
    <col min="7" max="7" width="16.875" style="24" customWidth="1"/>
    <col min="8" max="8" width="10.00390625" style="24" customWidth="1"/>
    <col min="9" max="9" width="11.00390625" style="24" bestFit="1" customWidth="1"/>
    <col min="10" max="16384" width="11.00390625" style="24" customWidth="1"/>
  </cols>
  <sheetData>
    <row r="1" spans="1:8" ht="27" customHeight="1">
      <c r="A1" s="239" t="s">
        <v>2</v>
      </c>
      <c r="B1" s="239"/>
      <c r="C1" s="239"/>
      <c r="D1" s="239"/>
      <c r="E1" s="239"/>
      <c r="F1" s="239"/>
      <c r="G1" s="239"/>
      <c r="H1" s="239"/>
    </row>
    <row r="2" spans="1:8" ht="27" customHeight="1">
      <c r="A2" s="240" t="s">
        <v>58</v>
      </c>
      <c r="B2" s="240"/>
      <c r="C2" s="240"/>
      <c r="D2" s="240"/>
      <c r="E2" s="240"/>
      <c r="F2" s="240"/>
      <c r="G2" s="240"/>
      <c r="H2" s="240"/>
    </row>
    <row r="3" spans="1:8" ht="27" customHeight="1">
      <c r="A3" s="240" t="s">
        <v>56</v>
      </c>
      <c r="B3" s="240"/>
      <c r="C3" s="240"/>
      <c r="D3" s="240"/>
      <c r="E3" s="240"/>
      <c r="F3" s="240"/>
      <c r="G3" s="240"/>
      <c r="H3" s="240"/>
    </row>
    <row r="4" spans="1:8" ht="27" customHeight="1">
      <c r="A4" s="241" t="s">
        <v>55</v>
      </c>
      <c r="B4" s="241"/>
      <c r="C4" s="241"/>
      <c r="D4" s="241"/>
      <c r="E4" s="241"/>
      <c r="F4" s="241"/>
      <c r="G4" s="241"/>
      <c r="H4" s="241"/>
    </row>
    <row r="5" spans="1:8" ht="27" customHeight="1">
      <c r="A5" s="242" t="s">
        <v>59</v>
      </c>
      <c r="B5" s="242"/>
      <c r="C5" s="242"/>
      <c r="D5" s="242"/>
      <c r="E5" s="242"/>
      <c r="F5" s="242"/>
      <c r="G5" s="242"/>
      <c r="H5" s="242"/>
    </row>
    <row r="6" spans="1:8" ht="27" customHeight="1">
      <c r="A6" s="241" t="s">
        <v>60</v>
      </c>
      <c r="B6" s="241"/>
      <c r="C6" s="241"/>
      <c r="D6" s="241"/>
      <c r="E6" s="241"/>
      <c r="F6" s="241"/>
      <c r="G6" s="241"/>
      <c r="H6" s="241"/>
    </row>
    <row r="7" spans="1:8" ht="27" customHeight="1">
      <c r="A7" s="241" t="s">
        <v>61</v>
      </c>
      <c r="B7" s="241"/>
      <c r="C7" s="241"/>
      <c r="D7" s="241"/>
      <c r="E7" s="241"/>
      <c r="F7" s="241"/>
      <c r="G7" s="241"/>
      <c r="H7" s="241"/>
    </row>
    <row r="8" spans="1:8" ht="27" customHeight="1">
      <c r="A8" s="243" t="s">
        <v>35</v>
      </c>
      <c r="B8" s="243"/>
      <c r="C8" s="243"/>
      <c r="D8" s="243"/>
      <c r="E8" s="243"/>
      <c r="F8" s="243"/>
      <c r="G8" s="243"/>
      <c r="H8" s="243"/>
    </row>
    <row r="9" spans="1:8" ht="27" customHeight="1">
      <c r="A9" s="244" t="s">
        <v>62</v>
      </c>
      <c r="B9" s="244"/>
      <c r="C9" s="245">
        <f>'大会申込み'!N9</f>
        <v>0</v>
      </c>
      <c r="D9" s="245"/>
      <c r="E9" s="245"/>
      <c r="F9" s="245"/>
      <c r="G9" s="245"/>
      <c r="H9" s="245"/>
    </row>
    <row r="10" spans="1:8" ht="27" customHeight="1">
      <c r="A10" s="246" t="s">
        <v>9</v>
      </c>
      <c r="B10" s="246"/>
      <c r="C10" s="246"/>
      <c r="D10" s="246"/>
      <c r="E10" s="246"/>
      <c r="F10" s="25"/>
      <c r="G10" s="25"/>
      <c r="H10" s="25"/>
    </row>
    <row r="11" spans="1:8" ht="27" customHeight="1">
      <c r="A11" s="246" t="s">
        <v>39</v>
      </c>
      <c r="B11" s="246"/>
      <c r="C11" s="246" t="str">
        <f>'大会申込み'!D11</f>
        <v>　</v>
      </c>
      <c r="D11" s="246"/>
      <c r="E11" s="246"/>
      <c r="F11" s="246"/>
      <c r="G11" s="246"/>
      <c r="H11" s="246"/>
    </row>
    <row r="12" spans="1:8" ht="27" customHeight="1">
      <c r="A12" s="246" t="s">
        <v>63</v>
      </c>
      <c r="B12" s="246"/>
      <c r="C12" s="247">
        <f>'大会申込み'!D12</f>
        <v>0</v>
      </c>
      <c r="D12" s="245"/>
      <c r="E12" s="245"/>
      <c r="F12" s="25" t="s">
        <v>64</v>
      </c>
      <c r="G12" s="246">
        <f>'大会申込み'!M14</f>
        <v>0</v>
      </c>
      <c r="H12" s="246"/>
    </row>
    <row r="13" spans="1:8" ht="27" customHeight="1">
      <c r="A13" s="246" t="s">
        <v>44</v>
      </c>
      <c r="B13" s="246"/>
      <c r="C13" s="245">
        <f>'大会申込み'!E14</f>
        <v>0</v>
      </c>
      <c r="D13" s="245"/>
      <c r="E13" s="245"/>
      <c r="F13" s="25" t="s">
        <v>65</v>
      </c>
      <c r="G13" s="246">
        <f>'大会申込み'!M14</f>
        <v>0</v>
      </c>
      <c r="H13" s="246"/>
    </row>
    <row r="14" spans="1:9" ht="27" customHeight="1">
      <c r="A14" s="248" t="s">
        <v>66</v>
      </c>
      <c r="B14" s="248"/>
      <c r="C14" s="248"/>
      <c r="D14" s="248"/>
      <c r="E14" s="248"/>
      <c r="F14" s="248"/>
      <c r="G14" s="248"/>
      <c r="H14" s="248"/>
      <c r="I14" s="26"/>
    </row>
    <row r="15" spans="1:8" ht="27" customHeight="1">
      <c r="A15" s="27" t="s">
        <v>67</v>
      </c>
      <c r="B15" s="28" t="s">
        <v>68</v>
      </c>
      <c r="C15" s="28"/>
      <c r="D15" s="29" t="s">
        <v>69</v>
      </c>
      <c r="E15" s="30" t="s">
        <v>67</v>
      </c>
      <c r="F15" s="31" t="s">
        <v>68</v>
      </c>
      <c r="G15" s="32"/>
      <c r="H15" s="33" t="s">
        <v>69</v>
      </c>
    </row>
    <row r="16" spans="1:8" ht="27" customHeight="1">
      <c r="A16" s="34">
        <v>1</v>
      </c>
      <c r="B16" s="249"/>
      <c r="C16" s="250"/>
      <c r="D16" s="35"/>
      <c r="E16" s="36">
        <v>16</v>
      </c>
      <c r="F16" s="251"/>
      <c r="G16" s="251"/>
      <c r="H16" s="32"/>
    </row>
    <row r="17" spans="1:8" ht="27" customHeight="1">
      <c r="A17" s="34">
        <v>2</v>
      </c>
      <c r="B17" s="249"/>
      <c r="C17" s="250"/>
      <c r="D17" s="35"/>
      <c r="E17" s="36">
        <v>17</v>
      </c>
      <c r="F17" s="251"/>
      <c r="G17" s="251"/>
      <c r="H17" s="32"/>
    </row>
    <row r="18" spans="1:8" ht="27" customHeight="1">
      <c r="A18" s="34">
        <v>3</v>
      </c>
      <c r="B18" s="249"/>
      <c r="C18" s="250"/>
      <c r="D18" s="35"/>
      <c r="E18" s="36">
        <v>18</v>
      </c>
      <c r="F18" s="251"/>
      <c r="G18" s="251"/>
      <c r="H18" s="32"/>
    </row>
    <row r="19" spans="1:8" ht="27" customHeight="1">
      <c r="A19" s="34">
        <v>4</v>
      </c>
      <c r="B19" s="249"/>
      <c r="C19" s="250"/>
      <c r="D19" s="35"/>
      <c r="E19" s="36">
        <v>19</v>
      </c>
      <c r="F19" s="251"/>
      <c r="G19" s="251"/>
      <c r="H19" s="32"/>
    </row>
    <row r="20" spans="1:8" ht="27" customHeight="1">
      <c r="A20" s="34">
        <v>5</v>
      </c>
      <c r="B20" s="249"/>
      <c r="C20" s="250"/>
      <c r="D20" s="35"/>
      <c r="E20" s="36">
        <v>20</v>
      </c>
      <c r="F20" s="251"/>
      <c r="G20" s="251"/>
      <c r="H20" s="32"/>
    </row>
    <row r="21" spans="1:8" ht="27" customHeight="1">
      <c r="A21" s="34">
        <v>6</v>
      </c>
      <c r="B21" s="249"/>
      <c r="C21" s="250"/>
      <c r="D21" s="35"/>
      <c r="E21" s="36">
        <v>21</v>
      </c>
      <c r="F21" s="251"/>
      <c r="G21" s="251"/>
      <c r="H21" s="32"/>
    </row>
    <row r="22" spans="1:8" ht="27" customHeight="1">
      <c r="A22" s="34">
        <v>7</v>
      </c>
      <c r="B22" s="249"/>
      <c r="C22" s="250"/>
      <c r="D22" s="35"/>
      <c r="E22" s="36">
        <v>22</v>
      </c>
      <c r="F22" s="251"/>
      <c r="G22" s="251"/>
      <c r="H22" s="32"/>
    </row>
    <row r="23" spans="1:8" ht="27" customHeight="1">
      <c r="A23" s="34">
        <v>8</v>
      </c>
      <c r="B23" s="249"/>
      <c r="C23" s="250"/>
      <c r="D23" s="35"/>
      <c r="E23" s="36">
        <v>23</v>
      </c>
      <c r="F23" s="251"/>
      <c r="G23" s="251"/>
      <c r="H23" s="32"/>
    </row>
    <row r="24" spans="1:8" ht="27" customHeight="1">
      <c r="A24" s="34">
        <v>9</v>
      </c>
      <c r="B24" s="249"/>
      <c r="C24" s="250"/>
      <c r="D24" s="35"/>
      <c r="E24" s="36">
        <v>24</v>
      </c>
      <c r="F24" s="251"/>
      <c r="G24" s="251"/>
      <c r="H24" s="32"/>
    </row>
    <row r="25" spans="1:8" ht="27" customHeight="1">
      <c r="A25" s="34">
        <v>10</v>
      </c>
      <c r="B25" s="249"/>
      <c r="C25" s="250"/>
      <c r="D25" s="35"/>
      <c r="E25" s="36">
        <v>25</v>
      </c>
      <c r="F25" s="251"/>
      <c r="G25" s="251"/>
      <c r="H25" s="32"/>
    </row>
    <row r="26" spans="1:8" ht="27" customHeight="1">
      <c r="A26" s="34">
        <v>11</v>
      </c>
      <c r="B26" s="249"/>
      <c r="C26" s="250"/>
      <c r="D26" s="35"/>
      <c r="E26" s="36">
        <v>26</v>
      </c>
      <c r="F26" s="251"/>
      <c r="G26" s="251"/>
      <c r="H26" s="32"/>
    </row>
    <row r="27" spans="1:8" ht="27" customHeight="1">
      <c r="A27" s="34">
        <v>12</v>
      </c>
      <c r="B27" s="249"/>
      <c r="C27" s="250"/>
      <c r="D27" s="35"/>
      <c r="E27" s="36">
        <v>27</v>
      </c>
      <c r="F27" s="251"/>
      <c r="G27" s="251"/>
      <c r="H27" s="32"/>
    </row>
    <row r="28" spans="1:8" ht="27" customHeight="1">
      <c r="A28" s="34">
        <v>13</v>
      </c>
      <c r="B28" s="249"/>
      <c r="C28" s="250"/>
      <c r="D28" s="35"/>
      <c r="E28" s="36">
        <v>28</v>
      </c>
      <c r="F28" s="251"/>
      <c r="G28" s="251"/>
      <c r="H28" s="32"/>
    </row>
    <row r="29" spans="1:8" ht="27" customHeight="1">
      <c r="A29" s="34">
        <v>14</v>
      </c>
      <c r="B29" s="249"/>
      <c r="C29" s="250"/>
      <c r="D29" s="35"/>
      <c r="E29" s="36">
        <v>29</v>
      </c>
      <c r="F29" s="251"/>
      <c r="G29" s="251"/>
      <c r="H29" s="32"/>
    </row>
    <row r="30" spans="1:8" ht="27" customHeight="1">
      <c r="A30" s="34">
        <v>15</v>
      </c>
      <c r="B30" s="249"/>
      <c r="C30" s="250"/>
      <c r="D30" s="35"/>
      <c r="E30" s="36">
        <v>30</v>
      </c>
      <c r="F30" s="251"/>
      <c r="G30" s="251"/>
      <c r="H30" s="32"/>
    </row>
    <row r="31" spans="1:8" ht="27" customHeight="1">
      <c r="A31" s="252" t="s">
        <v>70</v>
      </c>
      <c r="B31" s="252"/>
      <c r="C31" s="252"/>
      <c r="D31" s="252"/>
      <c r="E31" s="252"/>
      <c r="F31" s="252"/>
      <c r="G31" s="252"/>
      <c r="H31" s="252"/>
    </row>
  </sheetData>
  <sheetProtection/>
  <mergeCells count="51">
    <mergeCell ref="A31:H31"/>
    <mergeCell ref="B28:C28"/>
    <mergeCell ref="F28:G28"/>
    <mergeCell ref="B29:C29"/>
    <mergeCell ref="F29:G29"/>
    <mergeCell ref="B30:C30"/>
    <mergeCell ref="F30:G30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B19:C19"/>
    <mergeCell ref="F19:G19"/>
    <mergeCell ref="B20:C20"/>
    <mergeCell ref="F20:G20"/>
    <mergeCell ref="B21:C21"/>
    <mergeCell ref="F21:G21"/>
    <mergeCell ref="A14:H14"/>
    <mergeCell ref="B16:C16"/>
    <mergeCell ref="F16:G16"/>
    <mergeCell ref="B17:C17"/>
    <mergeCell ref="F17:G17"/>
    <mergeCell ref="B18:C18"/>
    <mergeCell ref="F18:G18"/>
    <mergeCell ref="A12:B12"/>
    <mergeCell ref="C12:E12"/>
    <mergeCell ref="G12:H12"/>
    <mergeCell ref="A13:B13"/>
    <mergeCell ref="C13:E13"/>
    <mergeCell ref="G13:H13"/>
    <mergeCell ref="A7:H7"/>
    <mergeCell ref="A8:H8"/>
    <mergeCell ref="A9:B9"/>
    <mergeCell ref="C9:H9"/>
    <mergeCell ref="A10:E10"/>
    <mergeCell ref="A11:B11"/>
    <mergeCell ref="C11:H11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AS330"/>
  <sheetViews>
    <sheetView showGridLines="0" zoomScale="130" zoomScaleNormal="130" zoomScalePageLayoutView="0" workbookViewId="0" topLeftCell="A1">
      <selection activeCell="H4" sqref="H4"/>
    </sheetView>
  </sheetViews>
  <sheetFormatPr defaultColWidth="9.00390625" defaultRowHeight="19.5" customHeight="1"/>
  <cols>
    <col min="1" max="1" width="6.75390625" style="37" customWidth="1"/>
    <col min="2" max="2" width="10.375" style="37" customWidth="1"/>
    <col min="3" max="3" width="6.625" style="1" customWidth="1"/>
    <col min="4" max="4" width="3.75390625" style="0" customWidth="1"/>
    <col min="5" max="5" width="11.50390625" style="0" customWidth="1"/>
    <col min="6" max="6" width="11.00390625" style="0" customWidth="1"/>
    <col min="7" max="7" width="11.00390625" style="0" hidden="1" customWidth="1"/>
    <col min="8" max="8" width="17.00390625" style="2" customWidth="1"/>
    <col min="9" max="9" width="8.125" style="2" customWidth="1"/>
    <col min="10" max="10" width="7.00390625" style="0" customWidth="1"/>
    <col min="11" max="11" width="10.00390625" style="0" customWidth="1"/>
    <col min="12" max="12" width="0.12890625" style="0" customWidth="1"/>
    <col min="13" max="13" width="10.375" style="0" customWidth="1"/>
    <col min="14" max="14" width="4.00390625" style="1" customWidth="1"/>
    <col min="15" max="15" width="9.50390625" style="0" customWidth="1"/>
    <col min="16" max="17" width="5.625" style="0" customWidth="1"/>
    <col min="18" max="18" width="5.625" style="1" customWidth="1"/>
    <col min="19" max="26" width="5.625" style="0" customWidth="1"/>
  </cols>
  <sheetData>
    <row r="1" spans="1:20" ht="19.5" customHeight="1">
      <c r="A1" s="168"/>
      <c r="B1" s="39"/>
      <c r="C1" s="40"/>
      <c r="D1" s="254" t="s">
        <v>33</v>
      </c>
      <c r="E1" s="254"/>
      <c r="F1" s="41"/>
      <c r="G1" s="169">
        <v>44561</v>
      </c>
      <c r="H1" s="169">
        <v>44926</v>
      </c>
      <c r="I1" s="42"/>
      <c r="J1" s="43"/>
      <c r="R1" s="44"/>
      <c r="S1" s="40" t="s">
        <v>22</v>
      </c>
      <c r="T1" s="39"/>
    </row>
    <row r="2" spans="1:20" ht="19.5" customHeight="1">
      <c r="A2" s="168"/>
      <c r="B2" s="39"/>
      <c r="C2" s="40"/>
      <c r="D2" s="171"/>
      <c r="E2" s="262" t="s">
        <v>121</v>
      </c>
      <c r="F2" s="263"/>
      <c r="G2" s="172"/>
      <c r="H2" s="172" t="s">
        <v>122</v>
      </c>
      <c r="I2" s="42"/>
      <c r="J2" s="43"/>
      <c r="R2" s="170"/>
      <c r="S2" s="40"/>
      <c r="T2" s="39"/>
    </row>
    <row r="3" spans="1:20" ht="19.5" customHeight="1">
      <c r="A3" s="255" t="s">
        <v>119</v>
      </c>
      <c r="B3" s="255"/>
      <c r="C3" s="255"/>
      <c r="D3" s="255"/>
      <c r="E3" s="266">
        <f>'大会申込み'!N9</f>
        <v>0</v>
      </c>
      <c r="F3" s="267"/>
      <c r="G3" s="173"/>
      <c r="H3" s="174">
        <f>'大会申込み'!D8</f>
        <v>0</v>
      </c>
      <c r="I3" s="45"/>
      <c r="M3" s="260"/>
      <c r="N3" s="261"/>
      <c r="O3" s="261"/>
      <c r="P3" s="261"/>
      <c r="Q3" s="46"/>
      <c r="R3" s="39"/>
      <c r="S3" s="40"/>
      <c r="T3" s="40"/>
    </row>
    <row r="4" spans="1:20" ht="19.5" customHeight="1">
      <c r="A4" s="256" t="s">
        <v>120</v>
      </c>
      <c r="B4" s="256"/>
      <c r="C4" s="256"/>
      <c r="D4" s="256"/>
      <c r="E4" s="268" t="str">
        <f>LEFT(WIDECHAR(E3),6)</f>
        <v>０</v>
      </c>
      <c r="F4" s="269"/>
      <c r="G4" s="175"/>
      <c r="H4" s="176" t="str">
        <f>LEFT(ASC(H3),12)</f>
        <v>0</v>
      </c>
      <c r="I4" s="45"/>
      <c r="M4" s="1"/>
      <c r="N4" s="39"/>
      <c r="O4" s="39"/>
      <c r="P4" s="39"/>
      <c r="Q4" s="46"/>
      <c r="R4" s="39"/>
      <c r="S4" s="40"/>
      <c r="T4" s="40"/>
    </row>
    <row r="5" spans="1:21" ht="19.5" customHeight="1">
      <c r="A5" s="47"/>
      <c r="B5" s="47"/>
      <c r="C5" s="48"/>
      <c r="D5" s="49"/>
      <c r="E5" s="50" t="s">
        <v>72</v>
      </c>
      <c r="F5" s="50"/>
      <c r="G5" s="50"/>
      <c r="H5" s="24"/>
      <c r="I5" s="24"/>
      <c r="J5" s="264"/>
      <c r="K5" s="264"/>
      <c r="L5" s="24"/>
      <c r="M5" s="260"/>
      <c r="N5" s="261"/>
      <c r="O5" s="261"/>
      <c r="P5" s="261"/>
      <c r="R5" s="39"/>
      <c r="S5" s="40"/>
      <c r="T5" s="40"/>
      <c r="U5" s="51"/>
    </row>
    <row r="6" spans="3:21" ht="19.5" customHeight="1">
      <c r="C6"/>
      <c r="F6" s="2"/>
      <c r="G6" s="2"/>
      <c r="H6"/>
      <c r="I6"/>
      <c r="N6"/>
      <c r="Q6" s="46"/>
      <c r="R6" s="39"/>
      <c r="S6" s="40"/>
      <c r="T6" s="40"/>
      <c r="U6" s="51"/>
    </row>
    <row r="7" spans="1:21" ht="19.5" customHeight="1">
      <c r="A7" s="265" t="s">
        <v>71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46"/>
      <c r="P7" s="46"/>
      <c r="Q7" s="46"/>
      <c r="R7" s="39"/>
      <c r="S7" s="40"/>
      <c r="T7" s="40"/>
      <c r="U7" s="51"/>
    </row>
    <row r="8" spans="1:21" ht="19.5" customHeight="1">
      <c r="A8" s="253" t="s">
        <v>73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46"/>
      <c r="P8" s="46"/>
      <c r="Q8" s="46"/>
      <c r="R8" s="39"/>
      <c r="S8" s="40"/>
      <c r="T8" s="40"/>
      <c r="U8" s="51"/>
    </row>
    <row r="9" spans="1:21" ht="19.5" customHeight="1">
      <c r="A9"/>
      <c r="B9"/>
      <c r="C9"/>
      <c r="H9"/>
      <c r="I9" s="45"/>
      <c r="O9" s="46"/>
      <c r="P9" s="46"/>
      <c r="Q9" s="46"/>
      <c r="R9" s="39"/>
      <c r="S9" s="40"/>
      <c r="T9" s="40"/>
      <c r="U9" s="51"/>
    </row>
    <row r="10" spans="1:21" s="38" customFormat="1" ht="19.5" customHeight="1">
      <c r="A10" s="52"/>
      <c r="B10" s="52"/>
      <c r="C10" s="53"/>
      <c r="D10" s="53"/>
      <c r="E10" s="54"/>
      <c r="F10" s="257" t="s">
        <v>74</v>
      </c>
      <c r="G10" s="258"/>
      <c r="H10" s="258"/>
      <c r="I10" s="258"/>
      <c r="J10" s="259"/>
      <c r="K10" s="54"/>
      <c r="L10" s="54"/>
      <c r="M10" s="54"/>
      <c r="N10" s="54"/>
      <c r="O10" s="54"/>
      <c r="P10" s="54"/>
      <c r="Q10" s="54"/>
      <c r="R10" s="53"/>
      <c r="S10" s="53"/>
      <c r="T10" s="53"/>
      <c r="U10" s="55"/>
    </row>
    <row r="11" spans="1:25" ht="30" customHeight="1">
      <c r="A11" s="56" t="s">
        <v>21</v>
      </c>
      <c r="B11" s="57" t="s">
        <v>75</v>
      </c>
      <c r="C11" s="58" t="s">
        <v>76</v>
      </c>
      <c r="D11" s="58" t="s">
        <v>115</v>
      </c>
      <c r="E11" s="59" t="s">
        <v>77</v>
      </c>
      <c r="F11" s="60" t="s">
        <v>78</v>
      </c>
      <c r="G11" s="61" t="s">
        <v>80</v>
      </c>
      <c r="H11" s="62" t="s">
        <v>81</v>
      </c>
      <c r="I11" s="62" t="s">
        <v>82</v>
      </c>
      <c r="J11" s="58" t="s">
        <v>83</v>
      </c>
      <c r="K11" s="58" t="s">
        <v>57</v>
      </c>
      <c r="L11" s="60" t="s">
        <v>84</v>
      </c>
      <c r="M11" s="60" t="s">
        <v>30</v>
      </c>
      <c r="N11" s="63" t="s">
        <v>85</v>
      </c>
      <c r="O11" s="64" t="s">
        <v>86</v>
      </c>
      <c r="P11" s="65" t="s">
        <v>87</v>
      </c>
      <c r="Q11" s="66" t="s">
        <v>116</v>
      </c>
      <c r="R11" s="67" t="s">
        <v>79</v>
      </c>
      <c r="S11" s="68" t="s">
        <v>24</v>
      </c>
      <c r="T11" s="69" t="s">
        <v>88</v>
      </c>
      <c r="U11" s="70" t="s">
        <v>117</v>
      </c>
      <c r="V11" s="71" t="s">
        <v>89</v>
      </c>
      <c r="W11" s="68" t="s">
        <v>90</v>
      </c>
      <c r="X11" s="69" t="s">
        <v>48</v>
      </c>
      <c r="Y11" s="70" t="s">
        <v>118</v>
      </c>
    </row>
    <row r="12" spans="1:25" ht="19.5" customHeight="1">
      <c r="A12" s="72"/>
      <c r="B12" s="72"/>
      <c r="C12" s="73">
        <v>1</v>
      </c>
      <c r="D12" s="74" t="str">
        <f aca="true" t="shared" si="0" ref="D12:D21">IF(C12="","",IF(C12=1,"男","女"))</f>
        <v>男</v>
      </c>
      <c r="E12" s="75" t="s">
        <v>91</v>
      </c>
      <c r="F12" s="76" t="s">
        <v>92</v>
      </c>
      <c r="G12" s="77"/>
      <c r="H12" s="78">
        <v>31735</v>
      </c>
      <c r="I12" s="79">
        <f aca="true" t="shared" si="1" ref="I12:I21">IF(H12="","",DATEDIF(H12,$H$1,"y"))</f>
        <v>36</v>
      </c>
      <c r="J12" s="80">
        <f aca="true" t="shared" si="2" ref="J12:J21">IF(I12="","",LOOKUP(I12,$AC$13:$AC$29,$AB$13:$AB$29))</f>
        <v>35</v>
      </c>
      <c r="K12" s="81" t="str">
        <f>IF(E12="","",$E$4)</f>
        <v>０</v>
      </c>
      <c r="L12" s="82">
        <f aca="true" t="shared" si="3" ref="L12:L21">IF(E12="","",$O$5)</f>
        <v>0</v>
      </c>
      <c r="M12" s="82">
        <f>IF(F12="","",$H$3)</f>
        <v>0</v>
      </c>
      <c r="N12" s="83">
        <v>1</v>
      </c>
      <c r="O12" s="84" t="str">
        <f aca="true" t="shared" si="4" ref="O12:O21">IF(N12="","",IF(N12=1,"自由形",IF(N12=2,"背泳",IF(N12=3,"平泳ぎ",IF(N12=4,"ﾊﾞﾀﾌﾗｲ","個人ﾒﾄﾞﾚｰ")))))</f>
        <v>自由形</v>
      </c>
      <c r="P12" s="85">
        <v>50</v>
      </c>
      <c r="Q12" s="86">
        <v>42.27</v>
      </c>
      <c r="R12" s="87">
        <v>2</v>
      </c>
      <c r="S12" s="84" t="str">
        <f aca="true" t="shared" si="5" ref="S12:S21">IF(R12="","",IF(R12=1,"自由形",IF(R12=2,"背泳",IF(R12=3,"平泳ぎ",IF(R12=4,"ﾊﾞﾀﾌﾗｲ","個人ﾒﾄﾞﾚｰ")))))</f>
        <v>背泳</v>
      </c>
      <c r="T12" s="85">
        <v>100</v>
      </c>
      <c r="U12" s="86">
        <v>102.01</v>
      </c>
      <c r="V12" s="87">
        <v>5</v>
      </c>
      <c r="W12" s="88" t="str">
        <f aca="true" t="shared" si="6" ref="W12:W21">IF(V12="","",IF(V12=1,"自由形",IF(V12=2,"背泳",IF(V12=3,"平泳ぎ",IF(V12=4,"ﾊﾞﾀﾌﾗｲ","個人ﾒﾄﾞﾚｰ")))))</f>
        <v>個人ﾒﾄﾞﾚｰ</v>
      </c>
      <c r="X12" s="85">
        <v>100</v>
      </c>
      <c r="Y12" s="86">
        <v>102.01</v>
      </c>
    </row>
    <row r="13" spans="1:30" ht="19.5" customHeight="1">
      <c r="A13" s="89">
        <v>1</v>
      </c>
      <c r="B13" s="89"/>
      <c r="C13" s="90"/>
      <c r="D13" s="91">
        <f t="shared" si="0"/>
      </c>
      <c r="E13" s="92"/>
      <c r="F13" s="93"/>
      <c r="G13" s="94"/>
      <c r="H13" s="92"/>
      <c r="I13" s="302"/>
      <c r="J13" s="80">
        <f t="shared" si="2"/>
      </c>
      <c r="K13" s="81">
        <f aca="true" t="shared" si="7" ref="K13:K57">IF(E13="","",$E$4)</f>
      </c>
      <c r="L13" s="82">
        <f t="shared" si="3"/>
      </c>
      <c r="M13" s="82">
        <f aca="true" t="shared" si="8" ref="M13:M57">IF(F13="","",$H$3)</f>
      </c>
      <c r="N13" s="95"/>
      <c r="O13" s="96">
        <f t="shared" si="4"/>
      </c>
      <c r="P13" s="97"/>
      <c r="Q13" s="98"/>
      <c r="R13" s="99"/>
      <c r="S13" s="96">
        <f t="shared" si="5"/>
      </c>
      <c r="T13" s="100"/>
      <c r="U13" s="101"/>
      <c r="V13" s="99"/>
      <c r="W13" s="96">
        <f t="shared" si="6"/>
      </c>
      <c r="X13" s="100"/>
      <c r="Y13" s="101"/>
      <c r="AB13" s="102">
        <v>18</v>
      </c>
      <c r="AC13" s="103">
        <v>18</v>
      </c>
      <c r="AD13" s="104">
        <f aca="true" t="shared" si="9" ref="AD13:AD22">AB14-1</f>
        <v>24</v>
      </c>
    </row>
    <row r="14" spans="1:30" ht="19.5" customHeight="1">
      <c r="A14" s="89">
        <v>2</v>
      </c>
      <c r="B14" s="89"/>
      <c r="C14" s="105"/>
      <c r="D14" s="91">
        <f t="shared" si="0"/>
      </c>
      <c r="E14" s="92"/>
      <c r="F14" s="106"/>
      <c r="G14" s="94"/>
      <c r="H14" s="92"/>
      <c r="I14" s="302"/>
      <c r="J14" s="80">
        <f t="shared" si="2"/>
      </c>
      <c r="K14" s="81">
        <f t="shared" si="7"/>
      </c>
      <c r="L14" s="82">
        <f t="shared" si="3"/>
      </c>
      <c r="M14" s="82">
        <f t="shared" si="8"/>
      </c>
      <c r="N14" s="95"/>
      <c r="O14" s="96">
        <f t="shared" si="4"/>
      </c>
      <c r="P14" s="97"/>
      <c r="Q14" s="98"/>
      <c r="R14" s="99"/>
      <c r="S14" s="96">
        <f t="shared" si="5"/>
      </c>
      <c r="T14" s="100"/>
      <c r="U14" s="101"/>
      <c r="V14" s="99"/>
      <c r="W14" s="96">
        <f t="shared" si="6"/>
      </c>
      <c r="X14" s="100"/>
      <c r="Y14" s="101"/>
      <c r="AB14" s="102">
        <v>25</v>
      </c>
      <c r="AC14" s="107">
        <f aca="true" t="shared" si="10" ref="AC14:AC23">AB14</f>
        <v>25</v>
      </c>
      <c r="AD14" s="104">
        <f t="shared" si="9"/>
        <v>29</v>
      </c>
    </row>
    <row r="15" spans="1:34" ht="19.5" customHeight="1">
      <c r="A15" s="89">
        <v>3</v>
      </c>
      <c r="B15" s="89"/>
      <c r="C15" s="108"/>
      <c r="D15" s="91">
        <f t="shared" si="0"/>
      </c>
      <c r="E15" s="92"/>
      <c r="F15" s="106"/>
      <c r="G15" s="94"/>
      <c r="H15" s="92"/>
      <c r="I15" s="302"/>
      <c r="J15" s="80">
        <f t="shared" si="2"/>
      </c>
      <c r="K15" s="81">
        <f t="shared" si="7"/>
      </c>
      <c r="L15" s="82">
        <f t="shared" si="3"/>
      </c>
      <c r="M15" s="82">
        <f t="shared" si="8"/>
      </c>
      <c r="N15" s="95"/>
      <c r="O15" s="96">
        <f t="shared" si="4"/>
      </c>
      <c r="P15" s="97"/>
      <c r="Q15" s="98"/>
      <c r="R15" s="99"/>
      <c r="S15" s="96">
        <f t="shared" si="5"/>
      </c>
      <c r="T15" s="100"/>
      <c r="U15" s="101"/>
      <c r="V15" s="99"/>
      <c r="W15" s="96">
        <f t="shared" si="6"/>
      </c>
      <c r="X15" s="100"/>
      <c r="Y15" s="101"/>
      <c r="AB15" s="102">
        <f aca="true" t="shared" si="11" ref="AB15:AB29">AB14+5</f>
        <v>30</v>
      </c>
      <c r="AC15" s="103">
        <f t="shared" si="10"/>
        <v>30</v>
      </c>
      <c r="AD15" s="104">
        <f t="shared" si="9"/>
        <v>34</v>
      </c>
      <c r="AH15" s="109"/>
    </row>
    <row r="16" spans="1:30" ht="19.5" customHeight="1">
      <c r="A16" s="89">
        <v>4</v>
      </c>
      <c r="B16" s="89"/>
      <c r="C16" s="108"/>
      <c r="D16" s="91">
        <f t="shared" si="0"/>
      </c>
      <c r="E16" s="92"/>
      <c r="F16" s="106"/>
      <c r="G16" s="94"/>
      <c r="H16" s="92"/>
      <c r="I16" s="302"/>
      <c r="J16" s="80">
        <f t="shared" si="2"/>
      </c>
      <c r="K16" s="81">
        <f t="shared" si="7"/>
      </c>
      <c r="L16" s="82">
        <f t="shared" si="3"/>
      </c>
      <c r="M16" s="82">
        <f t="shared" si="8"/>
      </c>
      <c r="N16" s="95"/>
      <c r="O16" s="96">
        <f t="shared" si="4"/>
      </c>
      <c r="P16" s="97"/>
      <c r="Q16" s="98"/>
      <c r="R16" s="99"/>
      <c r="S16" s="96">
        <f t="shared" si="5"/>
      </c>
      <c r="T16" s="100"/>
      <c r="U16" s="101"/>
      <c r="V16" s="99"/>
      <c r="W16" s="96">
        <f t="shared" si="6"/>
      </c>
      <c r="X16" s="100"/>
      <c r="Y16" s="101"/>
      <c r="AB16" s="102">
        <f t="shared" si="11"/>
        <v>35</v>
      </c>
      <c r="AC16" s="107">
        <f t="shared" si="10"/>
        <v>35</v>
      </c>
      <c r="AD16" s="110">
        <f t="shared" si="9"/>
        <v>39</v>
      </c>
    </row>
    <row r="17" spans="1:30" ht="19.5" customHeight="1">
      <c r="A17" s="89">
        <v>5</v>
      </c>
      <c r="B17" s="89"/>
      <c r="C17" s="108"/>
      <c r="D17" s="91">
        <f t="shared" si="0"/>
      </c>
      <c r="E17" s="92"/>
      <c r="F17" s="106"/>
      <c r="G17" s="94"/>
      <c r="H17" s="92"/>
      <c r="I17" s="302"/>
      <c r="J17" s="80">
        <f t="shared" si="2"/>
      </c>
      <c r="K17" s="81">
        <f t="shared" si="7"/>
      </c>
      <c r="L17" s="82">
        <f t="shared" si="3"/>
      </c>
      <c r="M17" s="82">
        <f t="shared" si="8"/>
      </c>
      <c r="N17" s="95"/>
      <c r="O17" s="96">
        <f t="shared" si="4"/>
      </c>
      <c r="P17" s="97"/>
      <c r="Q17" s="98"/>
      <c r="R17" s="99"/>
      <c r="S17" s="96">
        <f t="shared" si="5"/>
      </c>
      <c r="T17" s="100"/>
      <c r="U17" s="101"/>
      <c r="V17" s="99"/>
      <c r="W17" s="96">
        <f t="shared" si="6"/>
      </c>
      <c r="X17" s="100"/>
      <c r="Y17" s="101"/>
      <c r="AB17" s="102">
        <f t="shared" si="11"/>
        <v>40</v>
      </c>
      <c r="AC17" s="111">
        <f t="shared" si="10"/>
        <v>40</v>
      </c>
      <c r="AD17" s="112">
        <f t="shared" si="9"/>
        <v>44</v>
      </c>
    </row>
    <row r="18" spans="1:30" ht="19.5" customHeight="1">
      <c r="A18" s="89">
        <v>6</v>
      </c>
      <c r="B18" s="89"/>
      <c r="C18" s="108"/>
      <c r="D18" s="91">
        <f t="shared" si="0"/>
      </c>
      <c r="E18" s="92"/>
      <c r="F18" s="106"/>
      <c r="G18" s="94"/>
      <c r="H18" s="92"/>
      <c r="I18" s="302">
        <f t="shared" si="1"/>
      </c>
      <c r="J18" s="80">
        <f t="shared" si="2"/>
      </c>
      <c r="K18" s="81">
        <f t="shared" si="7"/>
      </c>
      <c r="L18" s="82">
        <f t="shared" si="3"/>
      </c>
      <c r="M18" s="82">
        <f t="shared" si="8"/>
      </c>
      <c r="N18" s="95"/>
      <c r="O18" s="96">
        <f t="shared" si="4"/>
      </c>
      <c r="P18" s="97"/>
      <c r="Q18" s="98"/>
      <c r="R18" s="99"/>
      <c r="S18" s="96">
        <f t="shared" si="5"/>
      </c>
      <c r="T18" s="100"/>
      <c r="U18" s="101"/>
      <c r="V18" s="99"/>
      <c r="W18" s="96">
        <f t="shared" si="6"/>
      </c>
      <c r="X18" s="100"/>
      <c r="Y18" s="101"/>
      <c r="AB18" s="102">
        <f t="shared" si="11"/>
        <v>45</v>
      </c>
      <c r="AC18" s="103">
        <f t="shared" si="10"/>
        <v>45</v>
      </c>
      <c r="AD18" s="104">
        <f t="shared" si="9"/>
        <v>49</v>
      </c>
    </row>
    <row r="19" spans="1:30" ht="19.5" customHeight="1">
      <c r="A19" s="89">
        <v>7</v>
      </c>
      <c r="B19" s="89"/>
      <c r="C19" s="108"/>
      <c r="D19" s="91">
        <f t="shared" si="0"/>
      </c>
      <c r="E19" s="92"/>
      <c r="F19" s="106"/>
      <c r="G19" s="94"/>
      <c r="H19" s="92"/>
      <c r="I19" s="302">
        <f t="shared" si="1"/>
      </c>
      <c r="J19" s="80">
        <f t="shared" si="2"/>
      </c>
      <c r="K19" s="81">
        <f t="shared" si="7"/>
      </c>
      <c r="L19" s="82">
        <f t="shared" si="3"/>
      </c>
      <c r="M19" s="82">
        <f t="shared" si="8"/>
      </c>
      <c r="N19" s="95"/>
      <c r="O19" s="96">
        <f t="shared" si="4"/>
      </c>
      <c r="P19" s="97"/>
      <c r="Q19" s="98"/>
      <c r="R19" s="99"/>
      <c r="S19" s="96">
        <f t="shared" si="5"/>
      </c>
      <c r="T19" s="100"/>
      <c r="U19" s="101"/>
      <c r="V19" s="99"/>
      <c r="W19" s="96">
        <f t="shared" si="6"/>
      </c>
      <c r="X19" s="100"/>
      <c r="Y19" s="101"/>
      <c r="AB19" s="102">
        <f t="shared" si="11"/>
        <v>50</v>
      </c>
      <c r="AC19" s="111">
        <f t="shared" si="10"/>
        <v>50</v>
      </c>
      <c r="AD19" s="112">
        <f t="shared" si="9"/>
        <v>54</v>
      </c>
    </row>
    <row r="20" spans="1:30" ht="19.5" customHeight="1">
      <c r="A20" s="89">
        <v>8</v>
      </c>
      <c r="B20" s="89"/>
      <c r="C20" s="108"/>
      <c r="D20" s="91">
        <f t="shared" si="0"/>
      </c>
      <c r="E20" s="92"/>
      <c r="F20" s="106"/>
      <c r="G20" s="94"/>
      <c r="H20" s="92"/>
      <c r="I20" s="302">
        <f t="shared" si="1"/>
      </c>
      <c r="J20" s="80">
        <f t="shared" si="2"/>
      </c>
      <c r="K20" s="81">
        <f t="shared" si="7"/>
      </c>
      <c r="L20" s="82">
        <f t="shared" si="3"/>
      </c>
      <c r="M20" s="82">
        <f t="shared" si="8"/>
      </c>
      <c r="N20" s="95"/>
      <c r="O20" s="96">
        <f t="shared" si="4"/>
      </c>
      <c r="P20" s="97"/>
      <c r="Q20" s="98"/>
      <c r="R20" s="99"/>
      <c r="S20" s="96">
        <f t="shared" si="5"/>
      </c>
      <c r="T20" s="100"/>
      <c r="U20" s="101"/>
      <c r="V20" s="99"/>
      <c r="W20" s="96">
        <f t="shared" si="6"/>
      </c>
      <c r="X20" s="100"/>
      <c r="Y20" s="101"/>
      <c r="AB20" s="102">
        <f t="shared" si="11"/>
        <v>55</v>
      </c>
      <c r="AC20" s="103">
        <f t="shared" si="10"/>
        <v>55</v>
      </c>
      <c r="AD20" s="104">
        <f t="shared" si="9"/>
        <v>59</v>
      </c>
    </row>
    <row r="21" spans="1:30" ht="19.5" customHeight="1">
      <c r="A21" s="89">
        <v>9</v>
      </c>
      <c r="B21" s="89"/>
      <c r="C21" s="108"/>
      <c r="D21" s="91">
        <f t="shared" si="0"/>
      </c>
      <c r="E21" s="92"/>
      <c r="F21" s="113"/>
      <c r="G21" s="94"/>
      <c r="H21" s="92"/>
      <c r="I21" s="302">
        <f t="shared" si="1"/>
      </c>
      <c r="J21" s="80">
        <f t="shared" si="2"/>
      </c>
      <c r="K21" s="81">
        <f t="shared" si="7"/>
      </c>
      <c r="L21" s="82">
        <f t="shared" si="3"/>
      </c>
      <c r="M21" s="82">
        <f t="shared" si="8"/>
      </c>
      <c r="N21" s="95"/>
      <c r="O21" s="96">
        <f t="shared" si="4"/>
      </c>
      <c r="P21" s="97"/>
      <c r="Q21" s="98"/>
      <c r="R21" s="99"/>
      <c r="S21" s="96">
        <f t="shared" si="5"/>
      </c>
      <c r="T21" s="100"/>
      <c r="U21" s="101"/>
      <c r="V21" s="99"/>
      <c r="W21" s="96">
        <f t="shared" si="6"/>
      </c>
      <c r="X21" s="100"/>
      <c r="Y21" s="101"/>
      <c r="AB21" s="102">
        <f t="shared" si="11"/>
        <v>60</v>
      </c>
      <c r="AC21" s="111">
        <f t="shared" si="10"/>
        <v>60</v>
      </c>
      <c r="AD21" s="112">
        <f t="shared" si="9"/>
        <v>64</v>
      </c>
    </row>
    <row r="22" spans="1:30" ht="19.5" customHeight="1">
      <c r="A22" s="89">
        <v>10</v>
      </c>
      <c r="B22" s="89"/>
      <c r="C22" s="108"/>
      <c r="D22" s="91">
        <f aca="true" t="shared" si="12" ref="D22:D34">IF(C22="","",IF(C22=1,"男","女"))</f>
      </c>
      <c r="E22" s="92"/>
      <c r="F22" s="113"/>
      <c r="G22" s="94"/>
      <c r="H22" s="92"/>
      <c r="I22" s="302">
        <f aca="true" t="shared" si="13" ref="I22:I34">IF(H22="","",DATEDIF(H22,$H$1,"y"))</f>
      </c>
      <c r="J22" s="80">
        <f aca="true" t="shared" si="14" ref="J22:J34">IF(I22="","",LOOKUP(I22,$AC$13:$AC$29,$AB$13:$AB$29))</f>
      </c>
      <c r="K22" s="81">
        <f t="shared" si="7"/>
      </c>
      <c r="L22" s="82">
        <f aca="true" t="shared" si="15" ref="L22:L34">IF(E22="","",$O$5)</f>
      </c>
      <c r="M22" s="82">
        <f t="shared" si="8"/>
      </c>
      <c r="N22" s="95"/>
      <c r="O22" s="96">
        <f aca="true" t="shared" si="16" ref="O22:O34">IF(N22="","",IF(N22=1,"自由形",IF(N22=2,"背泳",IF(N22=3,"平泳ぎ",IF(N22=4,"ﾊﾞﾀﾌﾗｲ","個人ﾒﾄﾞﾚｰ")))))</f>
      </c>
      <c r="P22" s="97"/>
      <c r="Q22" s="98"/>
      <c r="R22" s="99"/>
      <c r="S22" s="96">
        <f aca="true" t="shared" si="17" ref="S22:S34">IF(R22="","",IF(R22=1,"自由形",IF(R22=2,"背泳",IF(R22=3,"平泳ぎ",IF(R22=4,"ﾊﾞﾀﾌﾗｲ","個人ﾒﾄﾞﾚｰ")))))</f>
      </c>
      <c r="T22" s="100"/>
      <c r="U22" s="101"/>
      <c r="V22" s="99"/>
      <c r="W22" s="96">
        <f aca="true" t="shared" si="18" ref="W22:W34">IF(V22="","",IF(V22=1,"自由形",IF(V22=2,"背泳",IF(V22=3,"平泳ぎ",IF(V22=4,"ﾊﾞﾀﾌﾗｲ","個人ﾒﾄﾞﾚｰ")))))</f>
      </c>
      <c r="X22" s="100"/>
      <c r="Y22" s="101"/>
      <c r="AB22" s="102">
        <f t="shared" si="11"/>
        <v>65</v>
      </c>
      <c r="AC22" s="103">
        <f t="shared" si="10"/>
        <v>65</v>
      </c>
      <c r="AD22" s="104">
        <f t="shared" si="9"/>
        <v>69</v>
      </c>
    </row>
    <row r="23" spans="1:30" ht="19.5" customHeight="1">
      <c r="A23" s="89">
        <v>11</v>
      </c>
      <c r="B23" s="89"/>
      <c r="C23" s="108"/>
      <c r="D23" s="91">
        <f t="shared" si="12"/>
      </c>
      <c r="E23" s="92"/>
      <c r="F23" s="113"/>
      <c r="G23" s="94"/>
      <c r="H23" s="92"/>
      <c r="I23" s="302">
        <f t="shared" si="13"/>
      </c>
      <c r="J23" s="80">
        <f t="shared" si="14"/>
      </c>
      <c r="K23" s="81">
        <f t="shared" si="7"/>
      </c>
      <c r="L23" s="82">
        <f t="shared" si="15"/>
      </c>
      <c r="M23" s="82">
        <f t="shared" si="8"/>
      </c>
      <c r="N23" s="95"/>
      <c r="O23" s="96">
        <f t="shared" si="16"/>
      </c>
      <c r="P23" s="97"/>
      <c r="Q23" s="98"/>
      <c r="R23" s="99"/>
      <c r="S23" s="96">
        <f t="shared" si="17"/>
      </c>
      <c r="T23" s="100"/>
      <c r="U23" s="101"/>
      <c r="V23" s="99"/>
      <c r="W23" s="96">
        <f t="shared" si="18"/>
      </c>
      <c r="X23" s="100"/>
      <c r="Y23" s="101"/>
      <c r="AB23" s="102">
        <f t="shared" si="11"/>
        <v>70</v>
      </c>
      <c r="AC23" s="111">
        <f t="shared" si="10"/>
        <v>70</v>
      </c>
      <c r="AD23" s="112">
        <f aca="true" t="shared" si="19" ref="AD23:AD28">AB24-1</f>
        <v>74</v>
      </c>
    </row>
    <row r="24" spans="1:30" ht="19.5" customHeight="1">
      <c r="A24" s="89">
        <v>12</v>
      </c>
      <c r="B24" s="89"/>
      <c r="C24" s="108"/>
      <c r="D24" s="91">
        <f t="shared" si="12"/>
      </c>
      <c r="E24" s="92"/>
      <c r="F24" s="113"/>
      <c r="G24" s="94"/>
      <c r="H24" s="92"/>
      <c r="I24" s="302">
        <f t="shared" si="13"/>
      </c>
      <c r="J24" s="80">
        <f t="shared" si="14"/>
      </c>
      <c r="K24" s="81">
        <f t="shared" si="7"/>
      </c>
      <c r="L24" s="82">
        <f t="shared" si="15"/>
      </c>
      <c r="M24" s="82">
        <f t="shared" si="8"/>
      </c>
      <c r="N24" s="95"/>
      <c r="O24" s="96">
        <f t="shared" si="16"/>
      </c>
      <c r="P24" s="97"/>
      <c r="Q24" s="98"/>
      <c r="R24" s="99"/>
      <c r="S24" s="96">
        <f t="shared" si="17"/>
      </c>
      <c r="T24" s="100"/>
      <c r="U24" s="101"/>
      <c r="V24" s="99"/>
      <c r="W24" s="96">
        <f t="shared" si="18"/>
      </c>
      <c r="X24" s="100"/>
      <c r="Y24" s="101"/>
      <c r="AB24" s="102">
        <f t="shared" si="11"/>
        <v>75</v>
      </c>
      <c r="AC24" s="103">
        <f aca="true" t="shared" si="20" ref="AC24:AC29">AB24</f>
        <v>75</v>
      </c>
      <c r="AD24" s="104">
        <f t="shared" si="19"/>
        <v>79</v>
      </c>
    </row>
    <row r="25" spans="1:30" ht="19.5" customHeight="1">
      <c r="A25" s="89">
        <v>13</v>
      </c>
      <c r="B25" s="89"/>
      <c r="C25" s="108"/>
      <c r="D25" s="91">
        <f t="shared" si="12"/>
      </c>
      <c r="E25" s="92"/>
      <c r="F25" s="113"/>
      <c r="G25" s="94"/>
      <c r="H25" s="92"/>
      <c r="I25" s="302">
        <f t="shared" si="13"/>
      </c>
      <c r="J25" s="80">
        <f t="shared" si="14"/>
      </c>
      <c r="K25" s="81">
        <f t="shared" si="7"/>
      </c>
      <c r="L25" s="82">
        <f t="shared" si="15"/>
      </c>
      <c r="M25" s="82">
        <f t="shared" si="8"/>
      </c>
      <c r="N25" s="95"/>
      <c r="O25" s="96">
        <f t="shared" si="16"/>
      </c>
      <c r="P25" s="97"/>
      <c r="Q25" s="98"/>
      <c r="R25" s="99"/>
      <c r="S25" s="96">
        <f t="shared" si="17"/>
      </c>
      <c r="T25" s="100"/>
      <c r="U25" s="101"/>
      <c r="V25" s="99"/>
      <c r="W25" s="96">
        <f t="shared" si="18"/>
      </c>
      <c r="X25" s="100"/>
      <c r="Y25" s="101"/>
      <c r="AB25" s="102">
        <f t="shared" si="11"/>
        <v>80</v>
      </c>
      <c r="AC25" s="103">
        <f t="shared" si="20"/>
        <v>80</v>
      </c>
      <c r="AD25" s="104">
        <f t="shared" si="19"/>
        <v>84</v>
      </c>
    </row>
    <row r="26" spans="1:30" ht="19.5" customHeight="1">
      <c r="A26" s="89">
        <v>14</v>
      </c>
      <c r="B26" s="89"/>
      <c r="C26" s="108"/>
      <c r="D26" s="91">
        <f t="shared" si="12"/>
      </c>
      <c r="E26" s="92"/>
      <c r="F26" s="113"/>
      <c r="G26" s="94"/>
      <c r="H26" s="92"/>
      <c r="I26" s="302">
        <f t="shared" si="13"/>
      </c>
      <c r="J26" s="80">
        <f t="shared" si="14"/>
      </c>
      <c r="K26" s="81">
        <f t="shared" si="7"/>
      </c>
      <c r="L26" s="82">
        <f t="shared" si="15"/>
      </c>
      <c r="M26" s="82">
        <f t="shared" si="8"/>
      </c>
      <c r="N26" s="95"/>
      <c r="O26" s="96">
        <f t="shared" si="16"/>
      </c>
      <c r="P26" s="97"/>
      <c r="Q26" s="98"/>
      <c r="R26" s="99"/>
      <c r="S26" s="96">
        <f t="shared" si="17"/>
      </c>
      <c r="T26" s="100"/>
      <c r="U26" s="101"/>
      <c r="V26" s="99"/>
      <c r="W26" s="96">
        <f t="shared" si="18"/>
      </c>
      <c r="X26" s="100"/>
      <c r="Y26" s="101"/>
      <c r="AB26" s="102">
        <f t="shared" si="11"/>
        <v>85</v>
      </c>
      <c r="AC26" s="103">
        <f t="shared" si="20"/>
        <v>85</v>
      </c>
      <c r="AD26" s="104">
        <f t="shared" si="19"/>
        <v>89</v>
      </c>
    </row>
    <row r="27" spans="1:30" ht="19.5" customHeight="1">
      <c r="A27" s="89">
        <v>15</v>
      </c>
      <c r="B27" s="89"/>
      <c r="C27" s="108"/>
      <c r="D27" s="91">
        <f t="shared" si="12"/>
      </c>
      <c r="E27" s="92"/>
      <c r="F27" s="113"/>
      <c r="G27" s="94"/>
      <c r="H27" s="92"/>
      <c r="I27" s="302">
        <f t="shared" si="13"/>
      </c>
      <c r="J27" s="80">
        <f t="shared" si="14"/>
      </c>
      <c r="K27" s="81">
        <f t="shared" si="7"/>
      </c>
      <c r="L27" s="82">
        <f t="shared" si="15"/>
      </c>
      <c r="M27" s="82">
        <f t="shared" si="8"/>
      </c>
      <c r="N27" s="95"/>
      <c r="O27" s="96">
        <f t="shared" si="16"/>
      </c>
      <c r="P27" s="97"/>
      <c r="Q27" s="98"/>
      <c r="R27" s="99"/>
      <c r="S27" s="96">
        <f t="shared" si="17"/>
      </c>
      <c r="T27" s="100"/>
      <c r="U27" s="101"/>
      <c r="V27" s="99"/>
      <c r="W27" s="96">
        <f t="shared" si="18"/>
      </c>
      <c r="X27" s="100"/>
      <c r="Y27" s="101"/>
      <c r="AB27" s="102">
        <f t="shared" si="11"/>
        <v>90</v>
      </c>
      <c r="AC27" s="114">
        <f t="shared" si="20"/>
        <v>90</v>
      </c>
      <c r="AD27" s="115">
        <f t="shared" si="19"/>
        <v>94</v>
      </c>
    </row>
    <row r="28" spans="1:30" ht="19.5" customHeight="1">
      <c r="A28" s="89">
        <v>16</v>
      </c>
      <c r="B28" s="89"/>
      <c r="C28" s="108"/>
      <c r="D28" s="91">
        <f t="shared" si="12"/>
      </c>
      <c r="E28" s="92"/>
      <c r="F28" s="113"/>
      <c r="G28" s="94"/>
      <c r="H28" s="92"/>
      <c r="I28" s="302">
        <f t="shared" si="13"/>
      </c>
      <c r="J28" s="80">
        <f t="shared" si="14"/>
      </c>
      <c r="K28" s="81">
        <f t="shared" si="7"/>
      </c>
      <c r="L28" s="82">
        <f t="shared" si="15"/>
      </c>
      <c r="M28" s="82">
        <f t="shared" si="8"/>
      </c>
      <c r="N28" s="95"/>
      <c r="O28" s="96">
        <f t="shared" si="16"/>
      </c>
      <c r="P28" s="97"/>
      <c r="Q28" s="98"/>
      <c r="R28" s="99"/>
      <c r="S28" s="96">
        <f t="shared" si="17"/>
      </c>
      <c r="T28" s="100"/>
      <c r="U28" s="101"/>
      <c r="V28" s="99"/>
      <c r="W28" s="96">
        <f t="shared" si="18"/>
      </c>
      <c r="X28" s="100"/>
      <c r="Y28" s="101"/>
      <c r="AB28" s="102">
        <f t="shared" si="11"/>
        <v>95</v>
      </c>
      <c r="AC28" s="103">
        <f t="shared" si="20"/>
        <v>95</v>
      </c>
      <c r="AD28" s="104">
        <f t="shared" si="19"/>
        <v>99</v>
      </c>
    </row>
    <row r="29" spans="1:30" ht="19.5" customHeight="1">
      <c r="A29" s="89">
        <v>17</v>
      </c>
      <c r="B29" s="89"/>
      <c r="C29" s="108"/>
      <c r="D29" s="91">
        <f t="shared" si="12"/>
      </c>
      <c r="E29" s="92"/>
      <c r="F29" s="113"/>
      <c r="G29" s="94"/>
      <c r="H29" s="92"/>
      <c r="I29" s="302">
        <f t="shared" si="13"/>
      </c>
      <c r="J29" s="80">
        <f t="shared" si="14"/>
      </c>
      <c r="K29" s="81">
        <f t="shared" si="7"/>
      </c>
      <c r="L29" s="82">
        <f t="shared" si="15"/>
      </c>
      <c r="M29" s="82">
        <f t="shared" si="8"/>
      </c>
      <c r="N29" s="95"/>
      <c r="O29" s="96">
        <f t="shared" si="16"/>
      </c>
      <c r="P29" s="97"/>
      <c r="Q29" s="98"/>
      <c r="R29" s="99"/>
      <c r="S29" s="96">
        <f t="shared" si="17"/>
      </c>
      <c r="T29" s="100"/>
      <c r="U29" s="101"/>
      <c r="V29" s="99"/>
      <c r="W29" s="96">
        <f t="shared" si="18"/>
      </c>
      <c r="X29" s="100"/>
      <c r="Y29" s="101"/>
      <c r="AB29" s="102">
        <f t="shared" si="11"/>
        <v>100</v>
      </c>
      <c r="AC29" s="107">
        <f t="shared" si="20"/>
        <v>100</v>
      </c>
      <c r="AD29" s="110" t="e">
        <f>W30-1</f>
        <v>#VALUE!</v>
      </c>
    </row>
    <row r="30" spans="1:25" ht="19.5" customHeight="1">
      <c r="A30" s="89">
        <v>18</v>
      </c>
      <c r="B30" s="89"/>
      <c r="C30" s="108"/>
      <c r="D30" s="91">
        <f t="shared" si="12"/>
      </c>
      <c r="E30" s="92"/>
      <c r="F30" s="113"/>
      <c r="G30" s="94"/>
      <c r="H30" s="92"/>
      <c r="I30" s="302">
        <f t="shared" si="13"/>
      </c>
      <c r="J30" s="80">
        <f t="shared" si="14"/>
      </c>
      <c r="K30" s="81">
        <f t="shared" si="7"/>
      </c>
      <c r="L30" s="82">
        <f t="shared" si="15"/>
      </c>
      <c r="M30" s="82">
        <f t="shared" si="8"/>
      </c>
      <c r="N30" s="95"/>
      <c r="O30" s="96">
        <f t="shared" si="16"/>
      </c>
      <c r="P30" s="97"/>
      <c r="Q30" s="98"/>
      <c r="R30" s="99"/>
      <c r="S30" s="96">
        <f t="shared" si="17"/>
      </c>
      <c r="T30" s="100"/>
      <c r="U30" s="101"/>
      <c r="V30" s="99"/>
      <c r="W30" s="96">
        <f t="shared" si="18"/>
      </c>
      <c r="X30" s="100"/>
      <c r="Y30" s="101"/>
    </row>
    <row r="31" spans="1:45" ht="19.5" customHeight="1">
      <c r="A31" s="89">
        <v>19</v>
      </c>
      <c r="B31" s="89"/>
      <c r="C31" s="108"/>
      <c r="D31" s="91">
        <f t="shared" si="12"/>
      </c>
      <c r="E31" s="92"/>
      <c r="F31" s="113"/>
      <c r="G31" s="94"/>
      <c r="H31" s="92"/>
      <c r="I31" s="302">
        <f t="shared" si="13"/>
      </c>
      <c r="J31" s="80">
        <f t="shared" si="14"/>
      </c>
      <c r="K31" s="81">
        <f t="shared" si="7"/>
      </c>
      <c r="L31" s="82">
        <f t="shared" si="15"/>
      </c>
      <c r="M31" s="82">
        <f t="shared" si="8"/>
      </c>
      <c r="N31" s="95"/>
      <c r="O31" s="96">
        <f t="shared" si="16"/>
      </c>
      <c r="P31" s="97"/>
      <c r="Q31" s="98"/>
      <c r="R31" s="99"/>
      <c r="S31" s="96">
        <f t="shared" si="17"/>
      </c>
      <c r="T31" s="100"/>
      <c r="U31" s="101"/>
      <c r="V31" s="99"/>
      <c r="W31" s="96">
        <f t="shared" si="18"/>
      </c>
      <c r="X31" s="100"/>
      <c r="Y31" s="101"/>
      <c r="AS31" s="94"/>
    </row>
    <row r="32" spans="1:25" ht="19.5" customHeight="1">
      <c r="A32" s="89">
        <v>20</v>
      </c>
      <c r="B32" s="89"/>
      <c r="C32" s="108"/>
      <c r="D32" s="91">
        <f t="shared" si="12"/>
      </c>
      <c r="E32" s="92"/>
      <c r="F32" s="113"/>
      <c r="G32" s="94"/>
      <c r="H32" s="92"/>
      <c r="I32" s="302">
        <f t="shared" si="13"/>
      </c>
      <c r="J32" s="80">
        <f t="shared" si="14"/>
      </c>
      <c r="K32" s="81">
        <f t="shared" si="7"/>
      </c>
      <c r="L32" s="82">
        <f t="shared" si="15"/>
      </c>
      <c r="M32" s="82">
        <f t="shared" si="8"/>
      </c>
      <c r="N32" s="95"/>
      <c r="O32" s="96">
        <f t="shared" si="16"/>
      </c>
      <c r="P32" s="97"/>
      <c r="Q32" s="98"/>
      <c r="R32" s="99"/>
      <c r="S32" s="96">
        <f t="shared" si="17"/>
      </c>
      <c r="T32" s="100"/>
      <c r="U32" s="101"/>
      <c r="V32" s="99"/>
      <c r="W32" s="96">
        <f t="shared" si="18"/>
      </c>
      <c r="X32" s="100"/>
      <c r="Y32" s="101"/>
    </row>
    <row r="33" spans="1:25" ht="19.5" customHeight="1">
      <c r="A33" s="89">
        <v>21</v>
      </c>
      <c r="B33" s="89"/>
      <c r="C33" s="108"/>
      <c r="D33" s="91">
        <f t="shared" si="12"/>
      </c>
      <c r="E33" s="92"/>
      <c r="F33" s="113"/>
      <c r="G33" s="94"/>
      <c r="H33" s="92"/>
      <c r="I33" s="302">
        <f t="shared" si="13"/>
      </c>
      <c r="J33" s="80">
        <f t="shared" si="14"/>
      </c>
      <c r="K33" s="81">
        <f t="shared" si="7"/>
      </c>
      <c r="L33" s="82">
        <f t="shared" si="15"/>
      </c>
      <c r="M33" s="82">
        <f t="shared" si="8"/>
      </c>
      <c r="N33" s="95"/>
      <c r="O33" s="96">
        <f t="shared" si="16"/>
      </c>
      <c r="P33" s="97"/>
      <c r="Q33" s="98"/>
      <c r="R33" s="99"/>
      <c r="S33" s="96">
        <f t="shared" si="17"/>
      </c>
      <c r="T33" s="100"/>
      <c r="U33" s="101"/>
      <c r="V33" s="99"/>
      <c r="W33" s="96">
        <f t="shared" si="18"/>
      </c>
      <c r="X33" s="100"/>
      <c r="Y33" s="101"/>
    </row>
    <row r="34" spans="1:25" ht="19.5" customHeight="1">
      <c r="A34" s="89">
        <v>22</v>
      </c>
      <c r="B34" s="89"/>
      <c r="C34" s="108"/>
      <c r="D34" s="91">
        <f t="shared" si="12"/>
      </c>
      <c r="E34" s="92"/>
      <c r="F34" s="113"/>
      <c r="G34" s="94"/>
      <c r="H34" s="116"/>
      <c r="I34" s="302">
        <f t="shared" si="13"/>
      </c>
      <c r="J34" s="80">
        <f t="shared" si="14"/>
      </c>
      <c r="K34" s="81">
        <f t="shared" si="7"/>
      </c>
      <c r="L34" s="82">
        <f t="shared" si="15"/>
      </c>
      <c r="M34" s="82">
        <f t="shared" si="8"/>
      </c>
      <c r="N34" s="95"/>
      <c r="O34" s="96">
        <f t="shared" si="16"/>
      </c>
      <c r="P34" s="97"/>
      <c r="Q34" s="98"/>
      <c r="R34" s="99"/>
      <c r="S34" s="96">
        <f t="shared" si="17"/>
      </c>
      <c r="T34" s="100"/>
      <c r="U34" s="101"/>
      <c r="V34" s="99"/>
      <c r="W34" s="96">
        <f t="shared" si="18"/>
      </c>
      <c r="X34" s="100"/>
      <c r="Y34" s="101"/>
    </row>
    <row r="35" spans="1:25" ht="19.5" customHeight="1">
      <c r="A35" s="89">
        <v>23</v>
      </c>
      <c r="B35" s="89"/>
      <c r="C35" s="108"/>
      <c r="D35" s="91">
        <f aca="true" t="shared" si="21" ref="D35:D44">IF(C35="","",IF(C35=1,"男","女"))</f>
      </c>
      <c r="E35" s="92"/>
      <c r="F35" s="113"/>
      <c r="G35" s="94"/>
      <c r="H35" s="116"/>
      <c r="I35" s="302">
        <f aca="true" t="shared" si="22" ref="I35:I44">IF(H35="","",DATEDIF(H35,$H$1,"y"))</f>
      </c>
      <c r="J35" s="80">
        <f aca="true" t="shared" si="23" ref="J35:J44">IF(I35="","",LOOKUP(I35,$AC$13:$AC$29,$AB$13:$AB$29))</f>
      </c>
      <c r="K35" s="81">
        <f t="shared" si="7"/>
      </c>
      <c r="L35" s="82">
        <f aca="true" t="shared" si="24" ref="L35:L44">IF(E35="","",$O$5)</f>
      </c>
      <c r="M35" s="82">
        <f t="shared" si="8"/>
      </c>
      <c r="N35" s="95"/>
      <c r="O35" s="96">
        <f aca="true" t="shared" si="25" ref="O35:O44">IF(N35="","",IF(N35=1,"自由形",IF(N35=2,"背泳",IF(N35=3,"平泳ぎ",IF(N35=4,"ﾊﾞﾀﾌﾗｲ","個人ﾒﾄﾞﾚｰ")))))</f>
      </c>
      <c r="P35" s="97"/>
      <c r="Q35" s="98"/>
      <c r="R35" s="99"/>
      <c r="S35" s="96">
        <f aca="true" t="shared" si="26" ref="S35:S44">IF(R35="","",IF(R35=1,"自由形",IF(R35=2,"背泳",IF(R35=3,"平泳ぎ",IF(R35=4,"ﾊﾞﾀﾌﾗｲ","個人ﾒﾄﾞﾚｰ")))))</f>
      </c>
      <c r="T35" s="100"/>
      <c r="U35" s="101"/>
      <c r="V35" s="99"/>
      <c r="W35" s="96">
        <f aca="true" t="shared" si="27" ref="W35:W44">IF(V35="","",IF(V35=1,"自由形",IF(V35=2,"背泳",IF(V35=3,"平泳ぎ",IF(V35=4,"ﾊﾞﾀﾌﾗｲ","個人ﾒﾄﾞﾚｰ")))))</f>
      </c>
      <c r="X35" s="100"/>
      <c r="Y35" s="101"/>
    </row>
    <row r="36" spans="1:25" ht="19.5" customHeight="1">
      <c r="A36" s="89">
        <v>24</v>
      </c>
      <c r="B36" s="89"/>
      <c r="C36" s="108"/>
      <c r="D36" s="91">
        <f t="shared" si="21"/>
      </c>
      <c r="E36" s="92"/>
      <c r="F36" s="113"/>
      <c r="G36" s="94"/>
      <c r="H36" s="116"/>
      <c r="I36" s="302">
        <f t="shared" si="22"/>
      </c>
      <c r="J36" s="80">
        <f t="shared" si="23"/>
      </c>
      <c r="K36" s="81">
        <f t="shared" si="7"/>
      </c>
      <c r="L36" s="82">
        <f t="shared" si="24"/>
      </c>
      <c r="M36" s="82">
        <f t="shared" si="8"/>
      </c>
      <c r="N36" s="95"/>
      <c r="O36" s="96">
        <f t="shared" si="25"/>
      </c>
      <c r="P36" s="97"/>
      <c r="Q36" s="98"/>
      <c r="R36" s="99"/>
      <c r="S36" s="96">
        <f t="shared" si="26"/>
      </c>
      <c r="T36" s="100"/>
      <c r="U36" s="101"/>
      <c r="V36" s="99"/>
      <c r="W36" s="96">
        <f t="shared" si="27"/>
      </c>
      <c r="X36" s="100"/>
      <c r="Y36" s="101"/>
    </row>
    <row r="37" spans="1:25" ht="19.5" customHeight="1">
      <c r="A37" s="89">
        <v>25</v>
      </c>
      <c r="B37" s="89"/>
      <c r="C37" s="108"/>
      <c r="D37" s="91">
        <f t="shared" si="21"/>
      </c>
      <c r="E37" s="92"/>
      <c r="F37" s="113"/>
      <c r="G37" s="94"/>
      <c r="H37" s="116"/>
      <c r="I37" s="302">
        <f t="shared" si="22"/>
      </c>
      <c r="J37" s="80">
        <f t="shared" si="23"/>
      </c>
      <c r="K37" s="81">
        <f t="shared" si="7"/>
      </c>
      <c r="L37" s="82">
        <f t="shared" si="24"/>
      </c>
      <c r="M37" s="82">
        <f t="shared" si="8"/>
      </c>
      <c r="N37" s="95"/>
      <c r="O37" s="96">
        <f t="shared" si="25"/>
      </c>
      <c r="P37" s="97"/>
      <c r="Q37" s="98"/>
      <c r="R37" s="99"/>
      <c r="S37" s="96">
        <f t="shared" si="26"/>
      </c>
      <c r="T37" s="100"/>
      <c r="U37" s="101"/>
      <c r="V37" s="99"/>
      <c r="W37" s="96">
        <f t="shared" si="27"/>
      </c>
      <c r="X37" s="100"/>
      <c r="Y37" s="101"/>
    </row>
    <row r="38" spans="1:25" ht="19.5" customHeight="1">
      <c r="A38" s="89">
        <v>26</v>
      </c>
      <c r="B38" s="89"/>
      <c r="C38" s="108"/>
      <c r="D38" s="91">
        <f t="shared" si="21"/>
      </c>
      <c r="E38" s="92"/>
      <c r="F38" s="113"/>
      <c r="G38" s="94"/>
      <c r="H38" s="116"/>
      <c r="I38" s="302">
        <f t="shared" si="22"/>
      </c>
      <c r="J38" s="80">
        <f t="shared" si="23"/>
      </c>
      <c r="K38" s="81">
        <f t="shared" si="7"/>
      </c>
      <c r="L38" s="82">
        <f t="shared" si="24"/>
      </c>
      <c r="M38" s="82">
        <f t="shared" si="8"/>
      </c>
      <c r="N38" s="95"/>
      <c r="O38" s="96">
        <f t="shared" si="25"/>
      </c>
      <c r="P38" s="97"/>
      <c r="Q38" s="98"/>
      <c r="R38" s="99"/>
      <c r="S38" s="96">
        <f t="shared" si="26"/>
      </c>
      <c r="T38" s="100"/>
      <c r="U38" s="101"/>
      <c r="V38" s="99"/>
      <c r="W38" s="96">
        <f t="shared" si="27"/>
      </c>
      <c r="X38" s="100"/>
      <c r="Y38" s="101"/>
    </row>
    <row r="39" spans="1:25" ht="19.5" customHeight="1">
      <c r="A39" s="89">
        <v>27</v>
      </c>
      <c r="B39" s="89"/>
      <c r="C39" s="108"/>
      <c r="D39" s="91">
        <f t="shared" si="21"/>
      </c>
      <c r="E39" s="92"/>
      <c r="F39" s="113"/>
      <c r="G39" s="94"/>
      <c r="H39" s="116"/>
      <c r="I39" s="302">
        <f t="shared" si="22"/>
      </c>
      <c r="J39" s="80">
        <f t="shared" si="23"/>
      </c>
      <c r="K39" s="81">
        <f t="shared" si="7"/>
      </c>
      <c r="L39" s="82">
        <f t="shared" si="24"/>
      </c>
      <c r="M39" s="82">
        <f t="shared" si="8"/>
      </c>
      <c r="N39" s="95"/>
      <c r="O39" s="96">
        <f t="shared" si="25"/>
      </c>
      <c r="P39" s="97"/>
      <c r="Q39" s="98"/>
      <c r="R39" s="99"/>
      <c r="S39" s="96">
        <f t="shared" si="26"/>
      </c>
      <c r="T39" s="100"/>
      <c r="U39" s="101"/>
      <c r="V39" s="99"/>
      <c r="W39" s="96">
        <f t="shared" si="27"/>
      </c>
      <c r="X39" s="100"/>
      <c r="Y39" s="101"/>
    </row>
    <row r="40" spans="1:25" ht="19.5" customHeight="1">
      <c r="A40" s="89">
        <v>28</v>
      </c>
      <c r="B40" s="89"/>
      <c r="C40" s="108"/>
      <c r="D40" s="91">
        <f t="shared" si="21"/>
      </c>
      <c r="E40" s="92"/>
      <c r="F40" s="113"/>
      <c r="G40" s="94"/>
      <c r="H40" s="116"/>
      <c r="I40" s="302">
        <f t="shared" si="22"/>
      </c>
      <c r="J40" s="80">
        <f t="shared" si="23"/>
      </c>
      <c r="K40" s="81">
        <f t="shared" si="7"/>
      </c>
      <c r="L40" s="82">
        <f t="shared" si="24"/>
      </c>
      <c r="M40" s="82">
        <f t="shared" si="8"/>
      </c>
      <c r="N40" s="95"/>
      <c r="O40" s="96">
        <f t="shared" si="25"/>
      </c>
      <c r="P40" s="97"/>
      <c r="Q40" s="98"/>
      <c r="R40" s="99"/>
      <c r="S40" s="96">
        <f t="shared" si="26"/>
      </c>
      <c r="T40" s="100"/>
      <c r="U40" s="101"/>
      <c r="V40" s="99"/>
      <c r="W40" s="96">
        <f t="shared" si="27"/>
      </c>
      <c r="X40" s="100"/>
      <c r="Y40" s="101"/>
    </row>
    <row r="41" spans="1:25" ht="19.5" customHeight="1">
      <c r="A41" s="89">
        <v>29</v>
      </c>
      <c r="B41" s="89"/>
      <c r="C41" s="108"/>
      <c r="D41" s="91">
        <f t="shared" si="21"/>
      </c>
      <c r="E41" s="92"/>
      <c r="F41" s="113"/>
      <c r="G41" s="94"/>
      <c r="H41" s="116"/>
      <c r="I41" s="302">
        <f t="shared" si="22"/>
      </c>
      <c r="J41" s="80">
        <f t="shared" si="23"/>
      </c>
      <c r="K41" s="81">
        <f t="shared" si="7"/>
      </c>
      <c r="L41" s="82">
        <f t="shared" si="24"/>
      </c>
      <c r="M41" s="82">
        <f t="shared" si="8"/>
      </c>
      <c r="N41" s="95"/>
      <c r="O41" s="96">
        <f t="shared" si="25"/>
      </c>
      <c r="P41" s="97"/>
      <c r="Q41" s="98"/>
      <c r="R41" s="99"/>
      <c r="S41" s="96">
        <f t="shared" si="26"/>
      </c>
      <c r="T41" s="100"/>
      <c r="U41" s="101"/>
      <c r="V41" s="99"/>
      <c r="W41" s="96">
        <f t="shared" si="27"/>
      </c>
      <c r="X41" s="100"/>
      <c r="Y41" s="101"/>
    </row>
    <row r="42" spans="1:25" ht="19.5" customHeight="1">
      <c r="A42" s="89">
        <v>30</v>
      </c>
      <c r="B42" s="89"/>
      <c r="C42" s="108"/>
      <c r="D42" s="91">
        <f t="shared" si="21"/>
      </c>
      <c r="E42" s="92"/>
      <c r="F42" s="113"/>
      <c r="G42" s="94"/>
      <c r="H42" s="116"/>
      <c r="I42" s="302">
        <f t="shared" si="22"/>
      </c>
      <c r="J42" s="80">
        <f t="shared" si="23"/>
      </c>
      <c r="K42" s="81">
        <f t="shared" si="7"/>
      </c>
      <c r="L42" s="82">
        <f t="shared" si="24"/>
      </c>
      <c r="M42" s="82">
        <f t="shared" si="8"/>
      </c>
      <c r="N42" s="95"/>
      <c r="O42" s="96">
        <f t="shared" si="25"/>
      </c>
      <c r="P42" s="97"/>
      <c r="Q42" s="98"/>
      <c r="R42" s="99"/>
      <c r="S42" s="96">
        <f t="shared" si="26"/>
      </c>
      <c r="T42" s="100"/>
      <c r="U42" s="101"/>
      <c r="V42" s="99"/>
      <c r="W42" s="96">
        <f t="shared" si="27"/>
      </c>
      <c r="X42" s="100"/>
      <c r="Y42" s="101"/>
    </row>
    <row r="43" spans="1:25" ht="19.5" customHeight="1">
      <c r="A43" s="89">
        <v>31</v>
      </c>
      <c r="B43" s="89"/>
      <c r="C43" s="108"/>
      <c r="D43" s="91">
        <f t="shared" si="21"/>
      </c>
      <c r="E43" s="92"/>
      <c r="F43" s="113"/>
      <c r="G43" s="94"/>
      <c r="H43" s="116"/>
      <c r="I43" s="302">
        <f t="shared" si="22"/>
      </c>
      <c r="J43" s="80">
        <f t="shared" si="23"/>
      </c>
      <c r="K43" s="81">
        <f t="shared" si="7"/>
      </c>
      <c r="L43" s="82">
        <f t="shared" si="24"/>
      </c>
      <c r="M43" s="82">
        <f t="shared" si="8"/>
      </c>
      <c r="N43" s="95"/>
      <c r="O43" s="96">
        <f t="shared" si="25"/>
      </c>
      <c r="P43" s="97"/>
      <c r="Q43" s="98"/>
      <c r="R43" s="99"/>
      <c r="S43" s="96">
        <f t="shared" si="26"/>
      </c>
      <c r="T43" s="100"/>
      <c r="U43" s="101"/>
      <c r="V43" s="99"/>
      <c r="W43" s="96">
        <f t="shared" si="27"/>
      </c>
      <c r="X43" s="100"/>
      <c r="Y43" s="101"/>
    </row>
    <row r="44" spans="1:25" ht="19.5" customHeight="1">
      <c r="A44" s="89">
        <v>32</v>
      </c>
      <c r="B44" s="89"/>
      <c r="C44" s="108"/>
      <c r="D44" s="91">
        <f t="shared" si="21"/>
      </c>
      <c r="E44" s="92"/>
      <c r="F44" s="113"/>
      <c r="G44" s="94"/>
      <c r="H44" s="116"/>
      <c r="I44" s="302">
        <f t="shared" si="22"/>
      </c>
      <c r="J44" s="80">
        <f t="shared" si="23"/>
      </c>
      <c r="K44" s="81">
        <f t="shared" si="7"/>
      </c>
      <c r="L44" s="82">
        <f t="shared" si="24"/>
      </c>
      <c r="M44" s="82">
        <f t="shared" si="8"/>
      </c>
      <c r="N44" s="95"/>
      <c r="O44" s="96">
        <f t="shared" si="25"/>
      </c>
      <c r="P44" s="97"/>
      <c r="Q44" s="98"/>
      <c r="R44" s="99"/>
      <c r="S44" s="96">
        <f t="shared" si="26"/>
      </c>
      <c r="T44" s="100"/>
      <c r="U44" s="101"/>
      <c r="V44" s="99"/>
      <c r="W44" s="96">
        <f t="shared" si="27"/>
      </c>
      <c r="X44" s="100"/>
      <c r="Y44" s="101"/>
    </row>
    <row r="45" spans="1:25" ht="19.5" customHeight="1">
      <c r="A45" s="89">
        <v>33</v>
      </c>
      <c r="B45" s="89"/>
      <c r="C45" s="108"/>
      <c r="D45" s="91">
        <f aca="true" t="shared" si="28" ref="D45:D57">IF(C45="","",IF(C45=1,"男","女"))</f>
      </c>
      <c r="E45" s="92"/>
      <c r="F45" s="113"/>
      <c r="G45" s="94"/>
      <c r="H45" s="116"/>
      <c r="I45" s="302">
        <f aca="true" t="shared" si="29" ref="I45:I57">IF(H45="","",DATEDIF(H45,$H$1,"y"))</f>
      </c>
      <c r="J45" s="80">
        <f aca="true" t="shared" si="30" ref="J45:J57">IF(I45="","",LOOKUP(I45,$AC$13:$AC$29,$AB$13:$AB$29))</f>
      </c>
      <c r="K45" s="81">
        <f t="shared" si="7"/>
      </c>
      <c r="L45" s="82">
        <f aca="true" t="shared" si="31" ref="L45:L57">IF(E45="","",$O$5)</f>
      </c>
      <c r="M45" s="82">
        <f t="shared" si="8"/>
      </c>
      <c r="N45" s="95"/>
      <c r="O45" s="96">
        <f aca="true" t="shared" si="32" ref="O45:O57">IF(N45="","",IF(N45=1,"自由形",IF(N45=2,"背泳",IF(N45=3,"平泳ぎ",IF(N45=4,"ﾊﾞﾀﾌﾗｲ","個人ﾒﾄﾞﾚｰ")))))</f>
      </c>
      <c r="P45" s="97"/>
      <c r="Q45" s="98"/>
      <c r="R45" s="99"/>
      <c r="S45" s="96">
        <f aca="true" t="shared" si="33" ref="S45:S57">IF(R45="","",IF(R45=1,"自由形",IF(R45=2,"背泳",IF(R45=3,"平泳ぎ",IF(R45=4,"ﾊﾞﾀﾌﾗｲ","個人ﾒﾄﾞﾚｰ")))))</f>
      </c>
      <c r="T45" s="100"/>
      <c r="U45" s="101"/>
      <c r="V45" s="99"/>
      <c r="W45" s="96">
        <f aca="true" t="shared" si="34" ref="W45:W57">IF(V45="","",IF(V45=1,"自由形",IF(V45=2,"背泳",IF(V45=3,"平泳ぎ",IF(V45=4,"ﾊﾞﾀﾌﾗｲ","個人ﾒﾄﾞﾚｰ")))))</f>
      </c>
      <c r="X45" s="100"/>
      <c r="Y45" s="101"/>
    </row>
    <row r="46" spans="1:25" ht="19.5" customHeight="1">
      <c r="A46" s="89">
        <v>34</v>
      </c>
      <c r="B46" s="89"/>
      <c r="C46" s="108"/>
      <c r="D46" s="91">
        <f t="shared" si="28"/>
      </c>
      <c r="E46" s="92"/>
      <c r="F46" s="113"/>
      <c r="G46" s="94"/>
      <c r="H46" s="116"/>
      <c r="I46" s="302">
        <f t="shared" si="29"/>
      </c>
      <c r="J46" s="80">
        <f t="shared" si="30"/>
      </c>
      <c r="K46" s="81">
        <f t="shared" si="7"/>
      </c>
      <c r="L46" s="82">
        <f t="shared" si="31"/>
      </c>
      <c r="M46" s="82">
        <f t="shared" si="8"/>
      </c>
      <c r="N46" s="95"/>
      <c r="O46" s="96">
        <f t="shared" si="32"/>
      </c>
      <c r="P46" s="97"/>
      <c r="Q46" s="98"/>
      <c r="R46" s="99"/>
      <c r="S46" s="96">
        <f t="shared" si="33"/>
      </c>
      <c r="T46" s="100"/>
      <c r="U46" s="101"/>
      <c r="V46" s="99"/>
      <c r="W46" s="96">
        <f t="shared" si="34"/>
      </c>
      <c r="X46" s="100"/>
      <c r="Y46" s="101"/>
    </row>
    <row r="47" spans="1:25" ht="19.5" customHeight="1">
      <c r="A47" s="89">
        <v>35</v>
      </c>
      <c r="B47" s="89"/>
      <c r="C47" s="108"/>
      <c r="D47" s="91">
        <f t="shared" si="28"/>
      </c>
      <c r="E47" s="92"/>
      <c r="F47" s="113"/>
      <c r="G47" s="94"/>
      <c r="H47" s="116"/>
      <c r="I47" s="302">
        <f t="shared" si="29"/>
      </c>
      <c r="J47" s="80">
        <f t="shared" si="30"/>
      </c>
      <c r="K47" s="81">
        <f t="shared" si="7"/>
      </c>
      <c r="L47" s="82">
        <f t="shared" si="31"/>
      </c>
      <c r="M47" s="82">
        <f t="shared" si="8"/>
      </c>
      <c r="N47" s="95"/>
      <c r="O47" s="96">
        <f t="shared" si="32"/>
      </c>
      <c r="P47" s="97"/>
      <c r="Q47" s="98"/>
      <c r="R47" s="99"/>
      <c r="S47" s="96">
        <f t="shared" si="33"/>
      </c>
      <c r="T47" s="100"/>
      <c r="U47" s="101"/>
      <c r="V47" s="99"/>
      <c r="W47" s="96">
        <f t="shared" si="34"/>
      </c>
      <c r="X47" s="100"/>
      <c r="Y47" s="101"/>
    </row>
    <row r="48" spans="1:25" ht="19.5" customHeight="1">
      <c r="A48" s="89">
        <v>36</v>
      </c>
      <c r="B48" s="89"/>
      <c r="C48" s="108"/>
      <c r="D48" s="91">
        <f t="shared" si="28"/>
      </c>
      <c r="E48" s="92"/>
      <c r="F48" s="113"/>
      <c r="G48" s="94"/>
      <c r="H48" s="116"/>
      <c r="I48" s="302">
        <f t="shared" si="29"/>
      </c>
      <c r="J48" s="80">
        <f t="shared" si="30"/>
      </c>
      <c r="K48" s="81">
        <f t="shared" si="7"/>
      </c>
      <c r="L48" s="82">
        <f t="shared" si="31"/>
      </c>
      <c r="M48" s="82">
        <f t="shared" si="8"/>
      </c>
      <c r="N48" s="95"/>
      <c r="O48" s="96">
        <f t="shared" si="32"/>
      </c>
      <c r="P48" s="97"/>
      <c r="Q48" s="98"/>
      <c r="R48" s="99"/>
      <c r="S48" s="96">
        <f t="shared" si="33"/>
      </c>
      <c r="T48" s="100"/>
      <c r="U48" s="101"/>
      <c r="V48" s="99"/>
      <c r="W48" s="96">
        <f t="shared" si="34"/>
      </c>
      <c r="X48" s="100"/>
      <c r="Y48" s="101"/>
    </row>
    <row r="49" spans="1:25" ht="19.5" customHeight="1">
      <c r="A49" s="89">
        <v>37</v>
      </c>
      <c r="B49" s="89"/>
      <c r="C49" s="108"/>
      <c r="D49" s="91">
        <f t="shared" si="28"/>
      </c>
      <c r="E49" s="92"/>
      <c r="F49" s="113"/>
      <c r="G49" s="94"/>
      <c r="H49" s="116"/>
      <c r="I49" s="302">
        <f t="shared" si="29"/>
      </c>
      <c r="J49" s="80">
        <f t="shared" si="30"/>
      </c>
      <c r="K49" s="81">
        <f t="shared" si="7"/>
      </c>
      <c r="L49" s="82">
        <f t="shared" si="31"/>
      </c>
      <c r="M49" s="82">
        <f t="shared" si="8"/>
      </c>
      <c r="N49" s="95"/>
      <c r="O49" s="96">
        <f t="shared" si="32"/>
      </c>
      <c r="P49" s="97"/>
      <c r="Q49" s="98"/>
      <c r="R49" s="99"/>
      <c r="S49" s="96">
        <f t="shared" si="33"/>
      </c>
      <c r="T49" s="100"/>
      <c r="U49" s="101"/>
      <c r="V49" s="99"/>
      <c r="W49" s="96">
        <f t="shared" si="34"/>
      </c>
      <c r="X49" s="100"/>
      <c r="Y49" s="101"/>
    </row>
    <row r="50" spans="1:25" ht="19.5" customHeight="1">
      <c r="A50" s="89">
        <v>38</v>
      </c>
      <c r="B50" s="89"/>
      <c r="C50" s="108"/>
      <c r="D50" s="91">
        <f t="shared" si="28"/>
      </c>
      <c r="E50" s="92"/>
      <c r="F50" s="113"/>
      <c r="G50" s="94"/>
      <c r="H50" s="116"/>
      <c r="I50" s="302">
        <f t="shared" si="29"/>
      </c>
      <c r="J50" s="80">
        <f t="shared" si="30"/>
      </c>
      <c r="K50" s="81">
        <f t="shared" si="7"/>
      </c>
      <c r="L50" s="82">
        <f t="shared" si="31"/>
      </c>
      <c r="M50" s="82">
        <f t="shared" si="8"/>
      </c>
      <c r="N50" s="95"/>
      <c r="O50" s="96">
        <f t="shared" si="32"/>
      </c>
      <c r="P50" s="97"/>
      <c r="Q50" s="98"/>
      <c r="R50" s="99"/>
      <c r="S50" s="96">
        <f t="shared" si="33"/>
      </c>
      <c r="T50" s="100"/>
      <c r="U50" s="101"/>
      <c r="V50" s="99"/>
      <c r="W50" s="96">
        <f t="shared" si="34"/>
      </c>
      <c r="X50" s="100"/>
      <c r="Y50" s="101"/>
    </row>
    <row r="51" spans="1:25" ht="19.5" customHeight="1">
      <c r="A51" s="89">
        <v>39</v>
      </c>
      <c r="B51" s="89"/>
      <c r="C51" s="108"/>
      <c r="D51" s="91">
        <f t="shared" si="28"/>
      </c>
      <c r="E51" s="92"/>
      <c r="F51" s="113"/>
      <c r="G51" s="94"/>
      <c r="H51" s="116"/>
      <c r="I51" s="302">
        <f t="shared" si="29"/>
      </c>
      <c r="J51" s="80">
        <f t="shared" si="30"/>
      </c>
      <c r="K51" s="81">
        <f t="shared" si="7"/>
      </c>
      <c r="L51" s="82">
        <f t="shared" si="31"/>
      </c>
      <c r="M51" s="82">
        <f t="shared" si="8"/>
      </c>
      <c r="N51" s="95"/>
      <c r="O51" s="96">
        <f t="shared" si="32"/>
      </c>
      <c r="P51" s="97"/>
      <c r="Q51" s="98"/>
      <c r="R51" s="99"/>
      <c r="S51" s="96">
        <f t="shared" si="33"/>
      </c>
      <c r="T51" s="100"/>
      <c r="U51" s="101"/>
      <c r="V51" s="99"/>
      <c r="W51" s="96">
        <f t="shared" si="34"/>
      </c>
      <c r="X51" s="100"/>
      <c r="Y51" s="101"/>
    </row>
    <row r="52" spans="1:25" ht="19.5" customHeight="1">
      <c r="A52" s="89">
        <v>40</v>
      </c>
      <c r="B52" s="89"/>
      <c r="C52" s="108"/>
      <c r="D52" s="91">
        <f t="shared" si="28"/>
      </c>
      <c r="E52" s="92"/>
      <c r="F52" s="113"/>
      <c r="G52" s="94"/>
      <c r="H52" s="116"/>
      <c r="I52" s="302">
        <f t="shared" si="29"/>
      </c>
      <c r="J52" s="80">
        <f t="shared" si="30"/>
      </c>
      <c r="K52" s="81">
        <f t="shared" si="7"/>
      </c>
      <c r="L52" s="82">
        <f t="shared" si="31"/>
      </c>
      <c r="M52" s="82">
        <f t="shared" si="8"/>
      </c>
      <c r="N52" s="95"/>
      <c r="O52" s="96">
        <f t="shared" si="32"/>
      </c>
      <c r="P52" s="97"/>
      <c r="Q52" s="98"/>
      <c r="R52" s="99"/>
      <c r="S52" s="96">
        <f t="shared" si="33"/>
      </c>
      <c r="T52" s="100"/>
      <c r="U52" s="101"/>
      <c r="V52" s="99"/>
      <c r="W52" s="96">
        <f t="shared" si="34"/>
      </c>
      <c r="X52" s="100"/>
      <c r="Y52" s="101"/>
    </row>
    <row r="53" spans="1:25" ht="19.5" customHeight="1">
      <c r="A53" s="89">
        <v>41</v>
      </c>
      <c r="B53" s="89"/>
      <c r="C53" s="108"/>
      <c r="D53" s="91">
        <f t="shared" si="28"/>
      </c>
      <c r="E53" s="92"/>
      <c r="F53" s="113"/>
      <c r="G53" s="94"/>
      <c r="H53" s="116"/>
      <c r="I53" s="302">
        <f t="shared" si="29"/>
      </c>
      <c r="J53" s="80">
        <f t="shared" si="30"/>
      </c>
      <c r="K53" s="81">
        <f t="shared" si="7"/>
      </c>
      <c r="L53" s="82">
        <f t="shared" si="31"/>
      </c>
      <c r="M53" s="82">
        <f t="shared" si="8"/>
      </c>
      <c r="N53" s="95"/>
      <c r="O53" s="96">
        <f t="shared" si="32"/>
      </c>
      <c r="P53" s="97"/>
      <c r="Q53" s="98"/>
      <c r="R53" s="99"/>
      <c r="S53" s="96">
        <f t="shared" si="33"/>
      </c>
      <c r="T53" s="100"/>
      <c r="U53" s="101"/>
      <c r="V53" s="99"/>
      <c r="W53" s="96">
        <f t="shared" si="34"/>
      </c>
      <c r="X53" s="100"/>
      <c r="Y53" s="101"/>
    </row>
    <row r="54" spans="1:25" ht="19.5" customHeight="1">
      <c r="A54" s="89">
        <v>42</v>
      </c>
      <c r="B54" s="89"/>
      <c r="C54" s="108"/>
      <c r="D54" s="91">
        <f t="shared" si="28"/>
      </c>
      <c r="E54" s="92"/>
      <c r="F54" s="113"/>
      <c r="G54" s="94"/>
      <c r="H54" s="116"/>
      <c r="I54" s="302">
        <f t="shared" si="29"/>
      </c>
      <c r="J54" s="80">
        <f t="shared" si="30"/>
      </c>
      <c r="K54" s="81">
        <f t="shared" si="7"/>
      </c>
      <c r="L54" s="82">
        <f t="shared" si="31"/>
      </c>
      <c r="M54" s="82">
        <f t="shared" si="8"/>
      </c>
      <c r="N54" s="95"/>
      <c r="O54" s="96">
        <f t="shared" si="32"/>
      </c>
      <c r="P54" s="97"/>
      <c r="Q54" s="98"/>
      <c r="R54" s="99"/>
      <c r="S54" s="96">
        <f t="shared" si="33"/>
      </c>
      <c r="T54" s="100"/>
      <c r="U54" s="101"/>
      <c r="V54" s="99"/>
      <c r="W54" s="96">
        <f t="shared" si="34"/>
      </c>
      <c r="X54" s="100"/>
      <c r="Y54" s="101"/>
    </row>
    <row r="55" spans="1:25" ht="19.5" customHeight="1">
      <c r="A55" s="89">
        <v>43</v>
      </c>
      <c r="B55" s="89"/>
      <c r="C55" s="108"/>
      <c r="D55" s="91">
        <f t="shared" si="28"/>
      </c>
      <c r="E55" s="92"/>
      <c r="F55" s="113"/>
      <c r="G55" s="94"/>
      <c r="H55" s="116"/>
      <c r="I55" s="302">
        <f t="shared" si="29"/>
      </c>
      <c r="J55" s="80">
        <f t="shared" si="30"/>
      </c>
      <c r="K55" s="81">
        <f t="shared" si="7"/>
      </c>
      <c r="L55" s="82">
        <f t="shared" si="31"/>
      </c>
      <c r="M55" s="82">
        <f t="shared" si="8"/>
      </c>
      <c r="N55" s="95"/>
      <c r="O55" s="96">
        <f t="shared" si="32"/>
      </c>
      <c r="P55" s="97"/>
      <c r="Q55" s="98"/>
      <c r="R55" s="99"/>
      <c r="S55" s="96">
        <f t="shared" si="33"/>
      </c>
      <c r="T55" s="100"/>
      <c r="U55" s="101"/>
      <c r="V55" s="99"/>
      <c r="W55" s="96">
        <f t="shared" si="34"/>
      </c>
      <c r="X55" s="100"/>
      <c r="Y55" s="101"/>
    </row>
    <row r="56" spans="1:25" ht="19.5" customHeight="1">
      <c r="A56" s="89">
        <v>44</v>
      </c>
      <c r="B56" s="89"/>
      <c r="C56" s="108"/>
      <c r="D56" s="91">
        <f t="shared" si="28"/>
      </c>
      <c r="E56" s="92"/>
      <c r="F56" s="113"/>
      <c r="G56" s="94"/>
      <c r="H56" s="116"/>
      <c r="I56" s="302">
        <f t="shared" si="29"/>
      </c>
      <c r="J56" s="80">
        <f t="shared" si="30"/>
      </c>
      <c r="K56" s="81">
        <f t="shared" si="7"/>
      </c>
      <c r="L56" s="82">
        <f t="shared" si="31"/>
      </c>
      <c r="M56" s="82">
        <f t="shared" si="8"/>
      </c>
      <c r="N56" s="95"/>
      <c r="O56" s="96">
        <f t="shared" si="32"/>
      </c>
      <c r="P56" s="97"/>
      <c r="Q56" s="98"/>
      <c r="R56" s="99"/>
      <c r="S56" s="96">
        <f t="shared" si="33"/>
      </c>
      <c r="T56" s="100"/>
      <c r="U56" s="101"/>
      <c r="V56" s="99"/>
      <c r="W56" s="96">
        <f t="shared" si="34"/>
      </c>
      <c r="X56" s="100"/>
      <c r="Y56" s="101"/>
    </row>
    <row r="57" spans="1:25" ht="19.5" customHeight="1">
      <c r="A57" s="89">
        <v>45</v>
      </c>
      <c r="B57" s="89"/>
      <c r="C57" s="108"/>
      <c r="D57" s="91">
        <f t="shared" si="28"/>
      </c>
      <c r="E57" s="92"/>
      <c r="F57" s="113"/>
      <c r="G57" s="94"/>
      <c r="H57" s="116"/>
      <c r="I57" s="302">
        <f t="shared" si="29"/>
      </c>
      <c r="J57" s="80">
        <f t="shared" si="30"/>
      </c>
      <c r="K57" s="81">
        <f t="shared" si="7"/>
      </c>
      <c r="L57" s="82">
        <f t="shared" si="31"/>
      </c>
      <c r="M57" s="82">
        <f t="shared" si="8"/>
      </c>
      <c r="N57" s="117"/>
      <c r="O57" s="118">
        <f t="shared" si="32"/>
      </c>
      <c r="P57" s="119"/>
      <c r="Q57" s="120"/>
      <c r="R57" s="121"/>
      <c r="S57" s="118">
        <f t="shared" si="33"/>
      </c>
      <c r="T57" s="122"/>
      <c r="U57" s="123"/>
      <c r="V57" s="121"/>
      <c r="W57" s="118">
        <f t="shared" si="34"/>
      </c>
      <c r="X57" s="122"/>
      <c r="Y57" s="123"/>
    </row>
    <row r="58" spans="1:18" ht="19.5" customHeight="1">
      <c r="A58"/>
      <c r="B58"/>
      <c r="C58"/>
      <c r="H58"/>
      <c r="I58"/>
      <c r="N58"/>
      <c r="Q58" s="24"/>
      <c r="R58"/>
    </row>
    <row r="59" spans="1:18" ht="19.5" customHeight="1">
      <c r="A59"/>
      <c r="B59"/>
      <c r="C59"/>
      <c r="H59"/>
      <c r="I59"/>
      <c r="N59"/>
      <c r="R59"/>
    </row>
    <row r="60" spans="1:18" ht="19.5" customHeight="1">
      <c r="A60"/>
      <c r="B60"/>
      <c r="C60"/>
      <c r="H60"/>
      <c r="I60"/>
      <c r="N60"/>
      <c r="R60"/>
    </row>
    <row r="61" spans="1:18" ht="19.5" customHeight="1">
      <c r="A61"/>
      <c r="B61"/>
      <c r="C61"/>
      <c r="H61"/>
      <c r="I61"/>
      <c r="N61"/>
      <c r="R61"/>
    </row>
    <row r="62" spans="1:18" ht="19.5" customHeight="1">
      <c r="A62"/>
      <c r="B62"/>
      <c r="C62"/>
      <c r="H62"/>
      <c r="I62"/>
      <c r="N62"/>
      <c r="R62"/>
    </row>
    <row r="63" spans="1:18" ht="19.5" customHeight="1">
      <c r="A63"/>
      <c r="B63"/>
      <c r="C63"/>
      <c r="H63"/>
      <c r="I63"/>
      <c r="N63"/>
      <c r="R63"/>
    </row>
    <row r="64" spans="1:18" ht="19.5" customHeight="1">
      <c r="A64"/>
      <c r="B64"/>
      <c r="C64"/>
      <c r="H64"/>
      <c r="I64"/>
      <c r="N64"/>
      <c r="R64"/>
    </row>
    <row r="65" spans="1:18" ht="19.5" customHeight="1">
      <c r="A65"/>
      <c r="B65"/>
      <c r="C65"/>
      <c r="H65"/>
      <c r="I65"/>
      <c r="N65"/>
      <c r="R65"/>
    </row>
    <row r="66" spans="1:18" ht="19.5" customHeight="1">
      <c r="A66"/>
      <c r="B66"/>
      <c r="C66"/>
      <c r="H66"/>
      <c r="I66"/>
      <c r="N66"/>
      <c r="R66"/>
    </row>
    <row r="67" spans="1:18" ht="19.5" customHeight="1">
      <c r="A67"/>
      <c r="B67"/>
      <c r="C67"/>
      <c r="H67"/>
      <c r="I67"/>
      <c r="N67"/>
      <c r="R67"/>
    </row>
    <row r="68" spans="1:18" ht="19.5" customHeight="1">
      <c r="A68"/>
      <c r="B68"/>
      <c r="C68"/>
      <c r="H68"/>
      <c r="I68"/>
      <c r="N68"/>
      <c r="R68"/>
    </row>
    <row r="69" spans="1:18" ht="19.5" customHeight="1">
      <c r="A69"/>
      <c r="B69"/>
      <c r="C69"/>
      <c r="H69"/>
      <c r="I69"/>
      <c r="N69"/>
      <c r="R69"/>
    </row>
    <row r="70" spans="1:18" ht="19.5" customHeight="1">
      <c r="A70"/>
      <c r="B70"/>
      <c r="C70"/>
      <c r="H70"/>
      <c r="I70"/>
      <c r="N70"/>
      <c r="R70"/>
    </row>
    <row r="71" spans="1:18" ht="19.5" customHeight="1">
      <c r="A71"/>
      <c r="B71"/>
      <c r="C71"/>
      <c r="H71"/>
      <c r="I71"/>
      <c r="N71"/>
      <c r="R71"/>
    </row>
    <row r="72" spans="1:18" ht="19.5" customHeight="1">
      <c r="A72"/>
      <c r="B72"/>
      <c r="C72"/>
      <c r="H72"/>
      <c r="I72"/>
      <c r="N72"/>
      <c r="R72"/>
    </row>
    <row r="73" spans="1:18" ht="19.5" customHeight="1">
      <c r="A73"/>
      <c r="B73"/>
      <c r="C73"/>
      <c r="H73"/>
      <c r="I73"/>
      <c r="N73"/>
      <c r="R73"/>
    </row>
    <row r="74" spans="1:18" ht="19.5" customHeight="1">
      <c r="A74"/>
      <c r="B74"/>
      <c r="C74"/>
      <c r="H74"/>
      <c r="I74"/>
      <c r="N74"/>
      <c r="R74"/>
    </row>
    <row r="75" spans="1:18" ht="19.5" customHeight="1">
      <c r="A75"/>
      <c r="B75"/>
      <c r="C75"/>
      <c r="H75"/>
      <c r="I75"/>
      <c r="N75"/>
      <c r="R75"/>
    </row>
    <row r="76" spans="1:18" ht="19.5" customHeight="1">
      <c r="A76"/>
      <c r="B76"/>
      <c r="C76"/>
      <c r="H76"/>
      <c r="I76"/>
      <c r="N76"/>
      <c r="R76"/>
    </row>
    <row r="77" spans="1:18" ht="19.5" customHeight="1">
      <c r="A77"/>
      <c r="B77"/>
      <c r="C77"/>
      <c r="H77"/>
      <c r="I77"/>
      <c r="N77"/>
      <c r="R77"/>
    </row>
    <row r="78" spans="1:18" ht="19.5" customHeight="1">
      <c r="A78"/>
      <c r="B78"/>
      <c r="C78"/>
      <c r="H78"/>
      <c r="I78"/>
      <c r="N78"/>
      <c r="R78"/>
    </row>
    <row r="79" spans="1:18" ht="19.5" customHeight="1">
      <c r="A79"/>
      <c r="B79"/>
      <c r="C79"/>
      <c r="H79"/>
      <c r="I79"/>
      <c r="N79"/>
      <c r="R79"/>
    </row>
    <row r="80" spans="1:18" ht="19.5" customHeight="1">
      <c r="A80"/>
      <c r="B80"/>
      <c r="C80"/>
      <c r="H80"/>
      <c r="I80"/>
      <c r="N80"/>
      <c r="R80"/>
    </row>
    <row r="81" spans="1:18" ht="19.5" customHeight="1">
      <c r="A81"/>
      <c r="B81"/>
      <c r="C81"/>
      <c r="H81"/>
      <c r="I81"/>
      <c r="N81"/>
      <c r="R81"/>
    </row>
    <row r="82" spans="1:18" ht="19.5" customHeight="1">
      <c r="A82"/>
      <c r="B82"/>
      <c r="C82"/>
      <c r="H82"/>
      <c r="I82"/>
      <c r="N82"/>
      <c r="R82"/>
    </row>
    <row r="83" spans="1:18" ht="19.5" customHeight="1">
      <c r="A83"/>
      <c r="B83"/>
      <c r="C83"/>
      <c r="H83"/>
      <c r="I83"/>
      <c r="N83"/>
      <c r="R83"/>
    </row>
    <row r="84" spans="1:18" ht="19.5" customHeight="1">
      <c r="A84"/>
      <c r="B84"/>
      <c r="C84"/>
      <c r="H84"/>
      <c r="I84"/>
      <c r="N84"/>
      <c r="R84"/>
    </row>
    <row r="85" spans="1:18" ht="19.5" customHeight="1">
      <c r="A85"/>
      <c r="B85"/>
      <c r="C85"/>
      <c r="H85"/>
      <c r="I85"/>
      <c r="N85"/>
      <c r="R85"/>
    </row>
    <row r="86" spans="1:18" ht="19.5" customHeight="1">
      <c r="A86"/>
      <c r="B86"/>
      <c r="C86"/>
      <c r="H86"/>
      <c r="I86"/>
      <c r="N86"/>
      <c r="R86"/>
    </row>
    <row r="87" spans="1:18" ht="19.5" customHeight="1">
      <c r="A87"/>
      <c r="B87"/>
      <c r="C87"/>
      <c r="H87"/>
      <c r="I87"/>
      <c r="N87"/>
      <c r="R87"/>
    </row>
    <row r="88" spans="1:18" ht="19.5" customHeight="1">
      <c r="A88"/>
      <c r="B88"/>
      <c r="C88"/>
      <c r="H88"/>
      <c r="I88"/>
      <c r="N88"/>
      <c r="R88"/>
    </row>
    <row r="89" spans="1:18" ht="19.5" customHeight="1">
      <c r="A89"/>
      <c r="B89"/>
      <c r="C89"/>
      <c r="H89"/>
      <c r="I89"/>
      <c r="N89"/>
      <c r="R89"/>
    </row>
    <row r="90" spans="1:18" ht="19.5" customHeight="1">
      <c r="A90"/>
      <c r="B90"/>
      <c r="C90"/>
      <c r="H90"/>
      <c r="I90"/>
      <c r="N90"/>
      <c r="R90"/>
    </row>
    <row r="91" spans="1:18" ht="19.5" customHeight="1">
      <c r="A91"/>
      <c r="B91"/>
      <c r="C91"/>
      <c r="H91"/>
      <c r="I91"/>
      <c r="N91"/>
      <c r="R91"/>
    </row>
    <row r="92" spans="1:18" ht="19.5" customHeight="1">
      <c r="A92"/>
      <c r="B92"/>
      <c r="C92"/>
      <c r="H92"/>
      <c r="I92"/>
      <c r="N92"/>
      <c r="R92"/>
    </row>
    <row r="93" spans="1:18" ht="19.5" customHeight="1">
      <c r="A93"/>
      <c r="B93"/>
      <c r="C93"/>
      <c r="H93"/>
      <c r="I93"/>
      <c r="N93"/>
      <c r="R93"/>
    </row>
    <row r="94" spans="1:18" ht="19.5" customHeight="1">
      <c r="A94"/>
      <c r="B94"/>
      <c r="C94"/>
      <c r="H94"/>
      <c r="I94"/>
      <c r="N94"/>
      <c r="R94"/>
    </row>
    <row r="95" spans="1:18" ht="19.5" customHeight="1">
      <c r="A95"/>
      <c r="B95"/>
      <c r="C95"/>
      <c r="H95"/>
      <c r="I95"/>
      <c r="N95"/>
      <c r="R95"/>
    </row>
    <row r="96" spans="1:18" ht="19.5" customHeight="1">
      <c r="A96"/>
      <c r="B96"/>
      <c r="C96"/>
      <c r="H96"/>
      <c r="I96"/>
      <c r="N96"/>
      <c r="R96"/>
    </row>
    <row r="97" spans="1:18" ht="19.5" customHeight="1">
      <c r="A97"/>
      <c r="B97"/>
      <c r="C97"/>
      <c r="H97"/>
      <c r="I97"/>
      <c r="N97"/>
      <c r="R97"/>
    </row>
    <row r="98" spans="1:18" ht="19.5" customHeight="1">
      <c r="A98"/>
      <c r="B98"/>
      <c r="C98"/>
      <c r="H98"/>
      <c r="I98"/>
      <c r="N98"/>
      <c r="R98"/>
    </row>
    <row r="99" spans="1:18" ht="19.5" customHeight="1">
      <c r="A99"/>
      <c r="B99"/>
      <c r="C99"/>
      <c r="H99"/>
      <c r="I99"/>
      <c r="N99"/>
      <c r="R99"/>
    </row>
    <row r="100" spans="1:18" ht="19.5" customHeight="1">
      <c r="A100"/>
      <c r="B100"/>
      <c r="C100"/>
      <c r="H100"/>
      <c r="I100"/>
      <c r="N100"/>
      <c r="R100"/>
    </row>
    <row r="101" spans="1:18" ht="19.5" customHeight="1">
      <c r="A101"/>
      <c r="B101"/>
      <c r="C101"/>
      <c r="H101"/>
      <c r="I101"/>
      <c r="N101"/>
      <c r="R101"/>
    </row>
    <row r="102" spans="1:18" ht="19.5" customHeight="1">
      <c r="A102"/>
      <c r="B102"/>
      <c r="C102"/>
      <c r="H102"/>
      <c r="I102"/>
      <c r="N102"/>
      <c r="R102"/>
    </row>
    <row r="103" spans="1:18" ht="19.5" customHeight="1">
      <c r="A103"/>
      <c r="B103"/>
      <c r="C103"/>
      <c r="H103"/>
      <c r="I103"/>
      <c r="N103"/>
      <c r="R103"/>
    </row>
    <row r="104" spans="1:18" ht="19.5" customHeight="1">
      <c r="A104"/>
      <c r="B104"/>
      <c r="C104"/>
      <c r="H104"/>
      <c r="I104"/>
      <c r="N104"/>
      <c r="R104"/>
    </row>
    <row r="105" spans="1:18" ht="19.5" customHeight="1">
      <c r="A105"/>
      <c r="B105"/>
      <c r="C105"/>
      <c r="H105"/>
      <c r="I105"/>
      <c r="N105"/>
      <c r="R105"/>
    </row>
    <row r="106" spans="1:18" ht="19.5" customHeight="1">
      <c r="A106"/>
      <c r="B106"/>
      <c r="C106"/>
      <c r="H106"/>
      <c r="I106"/>
      <c r="N106"/>
      <c r="R106"/>
    </row>
    <row r="107" spans="1:18" ht="19.5" customHeight="1">
      <c r="A107"/>
      <c r="B107"/>
      <c r="C107"/>
      <c r="H107"/>
      <c r="I107"/>
      <c r="N107"/>
      <c r="R107"/>
    </row>
    <row r="108" spans="1:18" ht="19.5" customHeight="1">
      <c r="A108"/>
      <c r="B108"/>
      <c r="C108"/>
      <c r="H108"/>
      <c r="I108"/>
      <c r="N108"/>
      <c r="R108"/>
    </row>
    <row r="109" spans="1:18" ht="19.5" customHeight="1">
      <c r="A109"/>
      <c r="B109"/>
      <c r="C109"/>
      <c r="H109"/>
      <c r="I109"/>
      <c r="N109"/>
      <c r="R109"/>
    </row>
    <row r="110" spans="1:18" ht="19.5" customHeight="1">
      <c r="A110"/>
      <c r="B110"/>
      <c r="C110"/>
      <c r="H110"/>
      <c r="I110"/>
      <c r="N110"/>
      <c r="R110"/>
    </row>
    <row r="111" spans="1:18" ht="19.5" customHeight="1">
      <c r="A111"/>
      <c r="B111"/>
      <c r="C111"/>
      <c r="H111"/>
      <c r="I111"/>
      <c r="N111"/>
      <c r="R111"/>
    </row>
    <row r="112" spans="1:18" ht="19.5" customHeight="1">
      <c r="A112"/>
      <c r="B112"/>
      <c r="C112"/>
      <c r="H112"/>
      <c r="I112"/>
      <c r="N112"/>
      <c r="R112"/>
    </row>
    <row r="113" spans="1:18" ht="19.5" customHeight="1">
      <c r="A113"/>
      <c r="B113"/>
      <c r="C113"/>
      <c r="H113"/>
      <c r="I113"/>
      <c r="N113"/>
      <c r="R113"/>
    </row>
    <row r="114" spans="1:18" ht="19.5" customHeight="1">
      <c r="A114"/>
      <c r="B114"/>
      <c r="C114"/>
      <c r="H114"/>
      <c r="I114"/>
      <c r="N114"/>
      <c r="R114"/>
    </row>
    <row r="115" spans="1:18" ht="19.5" customHeight="1">
      <c r="A115"/>
      <c r="B115"/>
      <c r="C115"/>
      <c r="H115"/>
      <c r="I115"/>
      <c r="N115"/>
      <c r="R115"/>
    </row>
    <row r="116" spans="1:18" ht="19.5" customHeight="1">
      <c r="A116"/>
      <c r="B116"/>
      <c r="C116"/>
      <c r="H116"/>
      <c r="I116"/>
      <c r="N116"/>
      <c r="R116"/>
    </row>
    <row r="117" spans="1:18" ht="19.5" customHeight="1">
      <c r="A117"/>
      <c r="B117"/>
      <c r="C117"/>
      <c r="H117"/>
      <c r="I117"/>
      <c r="N117"/>
      <c r="R117"/>
    </row>
    <row r="118" spans="1:18" ht="19.5" customHeight="1">
      <c r="A118"/>
      <c r="B118"/>
      <c r="C118"/>
      <c r="H118"/>
      <c r="I118"/>
      <c r="N118"/>
      <c r="R118"/>
    </row>
    <row r="119" spans="1:18" ht="19.5" customHeight="1">
      <c r="A119"/>
      <c r="B119"/>
      <c r="C119"/>
      <c r="H119"/>
      <c r="I119"/>
      <c r="N119"/>
      <c r="R119"/>
    </row>
    <row r="120" spans="1:18" ht="19.5" customHeight="1">
      <c r="A120"/>
      <c r="B120"/>
      <c r="C120"/>
      <c r="H120"/>
      <c r="I120"/>
      <c r="N120"/>
      <c r="R120"/>
    </row>
    <row r="121" spans="1:18" ht="19.5" customHeight="1">
      <c r="A121"/>
      <c r="B121"/>
      <c r="C121"/>
      <c r="H121"/>
      <c r="I121"/>
      <c r="N121"/>
      <c r="R121"/>
    </row>
    <row r="122" spans="1:18" ht="19.5" customHeight="1">
      <c r="A122"/>
      <c r="B122"/>
      <c r="C122"/>
      <c r="H122"/>
      <c r="I122"/>
      <c r="N122"/>
      <c r="R122"/>
    </row>
    <row r="123" spans="1:18" ht="19.5" customHeight="1">
      <c r="A123"/>
      <c r="B123"/>
      <c r="C123"/>
      <c r="H123"/>
      <c r="I123"/>
      <c r="N123"/>
      <c r="R123"/>
    </row>
    <row r="124" spans="1:18" ht="19.5" customHeight="1">
      <c r="A124"/>
      <c r="B124"/>
      <c r="C124"/>
      <c r="H124"/>
      <c r="I124"/>
      <c r="N124"/>
      <c r="R124"/>
    </row>
    <row r="125" spans="1:18" ht="19.5" customHeight="1">
      <c r="A125"/>
      <c r="B125"/>
      <c r="C125"/>
      <c r="H125"/>
      <c r="I125"/>
      <c r="N125"/>
      <c r="R125"/>
    </row>
    <row r="126" spans="1:18" ht="19.5" customHeight="1">
      <c r="A126"/>
      <c r="B126"/>
      <c r="C126"/>
      <c r="H126"/>
      <c r="I126"/>
      <c r="N126"/>
      <c r="R126"/>
    </row>
    <row r="127" spans="1:18" ht="19.5" customHeight="1">
      <c r="A127"/>
      <c r="B127"/>
      <c r="C127"/>
      <c r="H127"/>
      <c r="I127"/>
      <c r="N127"/>
      <c r="R127"/>
    </row>
    <row r="128" spans="1:18" ht="19.5" customHeight="1">
      <c r="A128"/>
      <c r="B128"/>
      <c r="C128"/>
      <c r="H128"/>
      <c r="I128"/>
      <c r="N128"/>
      <c r="R128"/>
    </row>
    <row r="129" spans="1:18" ht="19.5" customHeight="1">
      <c r="A129"/>
      <c r="B129"/>
      <c r="C129"/>
      <c r="H129"/>
      <c r="I129"/>
      <c r="N129"/>
      <c r="R129"/>
    </row>
    <row r="130" spans="1:18" ht="19.5" customHeight="1">
      <c r="A130"/>
      <c r="B130"/>
      <c r="C130"/>
      <c r="H130"/>
      <c r="I130"/>
      <c r="N130"/>
      <c r="R130"/>
    </row>
    <row r="131" spans="1:18" ht="19.5" customHeight="1">
      <c r="A131"/>
      <c r="B131"/>
      <c r="C131"/>
      <c r="H131"/>
      <c r="I131"/>
      <c r="N131"/>
      <c r="R131"/>
    </row>
    <row r="132" spans="1:18" ht="19.5" customHeight="1">
      <c r="A132"/>
      <c r="B132"/>
      <c r="C132"/>
      <c r="H132"/>
      <c r="I132"/>
      <c r="N132"/>
      <c r="R132"/>
    </row>
    <row r="133" spans="1:18" ht="19.5" customHeight="1">
      <c r="A133"/>
      <c r="B133"/>
      <c r="C133"/>
      <c r="H133"/>
      <c r="I133"/>
      <c r="N133"/>
      <c r="R133"/>
    </row>
    <row r="134" spans="1:18" ht="19.5" customHeight="1">
      <c r="A134"/>
      <c r="B134"/>
      <c r="C134"/>
      <c r="H134"/>
      <c r="I134"/>
      <c r="N134"/>
      <c r="R134"/>
    </row>
    <row r="135" spans="1:18" ht="19.5" customHeight="1">
      <c r="A135"/>
      <c r="B135"/>
      <c r="C135"/>
      <c r="H135"/>
      <c r="I135"/>
      <c r="N135"/>
      <c r="R135"/>
    </row>
    <row r="136" spans="1:18" ht="19.5" customHeight="1">
      <c r="A136"/>
      <c r="B136"/>
      <c r="C136"/>
      <c r="H136"/>
      <c r="I136"/>
      <c r="N136"/>
      <c r="R136"/>
    </row>
    <row r="137" spans="1:18" ht="19.5" customHeight="1">
      <c r="A137"/>
      <c r="B137"/>
      <c r="C137"/>
      <c r="H137"/>
      <c r="I137"/>
      <c r="N137"/>
      <c r="R137"/>
    </row>
    <row r="138" spans="1:18" ht="19.5" customHeight="1">
      <c r="A138"/>
      <c r="B138"/>
      <c r="C138"/>
      <c r="H138"/>
      <c r="I138"/>
      <c r="N138"/>
      <c r="R138"/>
    </row>
    <row r="139" spans="1:18" ht="19.5" customHeight="1">
      <c r="A139"/>
      <c r="B139"/>
      <c r="C139"/>
      <c r="H139"/>
      <c r="I139"/>
      <c r="N139"/>
      <c r="R139"/>
    </row>
    <row r="140" spans="1:18" ht="19.5" customHeight="1">
      <c r="A140"/>
      <c r="B140"/>
      <c r="C140"/>
      <c r="H140"/>
      <c r="I140"/>
      <c r="N140"/>
      <c r="R140"/>
    </row>
    <row r="141" spans="1:18" ht="19.5" customHeight="1">
      <c r="A141"/>
      <c r="B141"/>
      <c r="C141"/>
      <c r="H141"/>
      <c r="I141"/>
      <c r="N141"/>
      <c r="R141"/>
    </row>
    <row r="142" spans="1:18" ht="19.5" customHeight="1">
      <c r="A142"/>
      <c r="B142"/>
      <c r="C142"/>
      <c r="H142"/>
      <c r="I142"/>
      <c r="N142"/>
      <c r="R142"/>
    </row>
    <row r="143" spans="1:18" ht="19.5" customHeight="1">
      <c r="A143"/>
      <c r="B143"/>
      <c r="C143"/>
      <c r="H143"/>
      <c r="I143"/>
      <c r="N143"/>
      <c r="R143"/>
    </row>
    <row r="144" spans="1:18" ht="19.5" customHeight="1">
      <c r="A144"/>
      <c r="B144"/>
      <c r="C144"/>
      <c r="H144"/>
      <c r="I144"/>
      <c r="N144"/>
      <c r="R144"/>
    </row>
    <row r="145" spans="1:18" ht="19.5" customHeight="1">
      <c r="A145"/>
      <c r="B145"/>
      <c r="C145"/>
      <c r="H145"/>
      <c r="I145"/>
      <c r="N145"/>
      <c r="R145"/>
    </row>
    <row r="146" spans="1:18" ht="19.5" customHeight="1">
      <c r="A146"/>
      <c r="B146"/>
      <c r="C146"/>
      <c r="H146"/>
      <c r="I146"/>
      <c r="N146"/>
      <c r="R146"/>
    </row>
    <row r="147" spans="1:18" ht="19.5" customHeight="1">
      <c r="A147"/>
      <c r="B147"/>
      <c r="C147"/>
      <c r="H147"/>
      <c r="I147"/>
      <c r="N147"/>
      <c r="R147"/>
    </row>
    <row r="148" spans="1:18" ht="19.5" customHeight="1">
      <c r="A148"/>
      <c r="B148"/>
      <c r="C148"/>
      <c r="H148"/>
      <c r="I148"/>
      <c r="N148"/>
      <c r="R148"/>
    </row>
    <row r="149" spans="1:18" ht="19.5" customHeight="1">
      <c r="A149"/>
      <c r="B149"/>
      <c r="C149"/>
      <c r="H149"/>
      <c r="I149"/>
      <c r="N149"/>
      <c r="R149"/>
    </row>
    <row r="150" spans="1:18" ht="19.5" customHeight="1">
      <c r="A150"/>
      <c r="B150"/>
      <c r="C150"/>
      <c r="H150"/>
      <c r="I150"/>
      <c r="N150"/>
      <c r="R150"/>
    </row>
    <row r="151" spans="1:18" ht="19.5" customHeight="1">
      <c r="A151"/>
      <c r="B151"/>
      <c r="C151"/>
      <c r="H151"/>
      <c r="I151"/>
      <c r="N151"/>
      <c r="R151"/>
    </row>
    <row r="152" spans="1:18" ht="19.5" customHeight="1">
      <c r="A152"/>
      <c r="B152"/>
      <c r="C152"/>
      <c r="H152"/>
      <c r="I152"/>
      <c r="N152"/>
      <c r="R152"/>
    </row>
    <row r="153" spans="1:18" ht="19.5" customHeight="1">
      <c r="A153"/>
      <c r="B153"/>
      <c r="C153"/>
      <c r="H153"/>
      <c r="I153"/>
      <c r="N153"/>
      <c r="R153"/>
    </row>
    <row r="154" spans="1:18" ht="19.5" customHeight="1">
      <c r="A154"/>
      <c r="B154"/>
      <c r="C154"/>
      <c r="H154"/>
      <c r="I154"/>
      <c r="N154"/>
      <c r="R154"/>
    </row>
    <row r="155" spans="1:18" ht="19.5" customHeight="1">
      <c r="A155"/>
      <c r="B155"/>
      <c r="C155"/>
      <c r="H155"/>
      <c r="I155"/>
      <c r="N155"/>
      <c r="R155"/>
    </row>
    <row r="156" spans="1:18" ht="19.5" customHeight="1">
      <c r="A156"/>
      <c r="B156"/>
      <c r="C156"/>
      <c r="H156"/>
      <c r="I156"/>
      <c r="N156"/>
      <c r="R156"/>
    </row>
    <row r="157" spans="1:18" ht="19.5" customHeight="1">
      <c r="A157"/>
      <c r="B157"/>
      <c r="C157"/>
      <c r="H157"/>
      <c r="I157"/>
      <c r="N157"/>
      <c r="R157"/>
    </row>
    <row r="158" spans="1:18" ht="19.5" customHeight="1">
      <c r="A158"/>
      <c r="B158"/>
      <c r="C158"/>
      <c r="H158"/>
      <c r="I158"/>
      <c r="N158"/>
      <c r="R158"/>
    </row>
    <row r="159" spans="1:18" ht="19.5" customHeight="1">
      <c r="A159"/>
      <c r="B159"/>
      <c r="C159"/>
      <c r="H159"/>
      <c r="I159"/>
      <c r="N159"/>
      <c r="R159"/>
    </row>
    <row r="160" spans="1:18" ht="19.5" customHeight="1">
      <c r="A160"/>
      <c r="B160"/>
      <c r="C160"/>
      <c r="H160"/>
      <c r="I160"/>
      <c r="N160"/>
      <c r="R160"/>
    </row>
    <row r="161" spans="1:18" ht="19.5" customHeight="1">
      <c r="A161"/>
      <c r="B161"/>
      <c r="C161"/>
      <c r="H161"/>
      <c r="I161"/>
      <c r="N161"/>
      <c r="R161"/>
    </row>
    <row r="162" spans="1:18" ht="19.5" customHeight="1">
      <c r="A162"/>
      <c r="B162"/>
      <c r="C162"/>
      <c r="H162"/>
      <c r="I162"/>
      <c r="N162"/>
      <c r="R162"/>
    </row>
    <row r="163" spans="1:18" ht="19.5" customHeight="1">
      <c r="A163"/>
      <c r="B163"/>
      <c r="C163"/>
      <c r="H163"/>
      <c r="I163"/>
      <c r="N163"/>
      <c r="R163"/>
    </row>
    <row r="164" spans="1:18" ht="19.5" customHeight="1">
      <c r="A164"/>
      <c r="B164"/>
      <c r="C164"/>
      <c r="H164"/>
      <c r="I164"/>
      <c r="N164"/>
      <c r="R164"/>
    </row>
    <row r="165" spans="1:18" ht="19.5" customHeight="1">
      <c r="A165"/>
      <c r="B165"/>
      <c r="C165"/>
      <c r="H165"/>
      <c r="I165"/>
      <c r="N165"/>
      <c r="R165"/>
    </row>
    <row r="166" spans="1:18" ht="19.5" customHeight="1">
      <c r="A166"/>
      <c r="B166"/>
      <c r="C166"/>
      <c r="H166"/>
      <c r="I166"/>
      <c r="N166"/>
      <c r="R166"/>
    </row>
    <row r="167" spans="1:18" ht="19.5" customHeight="1">
      <c r="A167"/>
      <c r="B167"/>
      <c r="C167"/>
      <c r="H167"/>
      <c r="I167"/>
      <c r="N167"/>
      <c r="R167"/>
    </row>
    <row r="168" spans="1:18" ht="19.5" customHeight="1">
      <c r="A168"/>
      <c r="B168"/>
      <c r="C168"/>
      <c r="H168"/>
      <c r="I168"/>
      <c r="N168"/>
      <c r="R168"/>
    </row>
    <row r="169" spans="1:18" ht="19.5" customHeight="1">
      <c r="A169"/>
      <c r="B169"/>
      <c r="C169"/>
      <c r="H169"/>
      <c r="I169"/>
      <c r="N169"/>
      <c r="R169"/>
    </row>
    <row r="170" spans="1:18" ht="19.5" customHeight="1">
      <c r="A170"/>
      <c r="B170"/>
      <c r="C170"/>
      <c r="H170"/>
      <c r="I170"/>
      <c r="N170"/>
      <c r="R170"/>
    </row>
    <row r="171" spans="1:18" ht="19.5" customHeight="1">
      <c r="A171"/>
      <c r="B171"/>
      <c r="C171"/>
      <c r="H171"/>
      <c r="I171"/>
      <c r="N171"/>
      <c r="R171"/>
    </row>
    <row r="172" spans="1:18" ht="19.5" customHeight="1">
      <c r="A172"/>
      <c r="B172"/>
      <c r="C172"/>
      <c r="H172"/>
      <c r="I172"/>
      <c r="N172"/>
      <c r="R172"/>
    </row>
    <row r="173" spans="1:18" ht="19.5" customHeight="1">
      <c r="A173"/>
      <c r="B173"/>
      <c r="C173"/>
      <c r="H173"/>
      <c r="I173"/>
      <c r="N173"/>
      <c r="R173"/>
    </row>
    <row r="174" spans="1:18" ht="19.5" customHeight="1">
      <c r="A174"/>
      <c r="B174"/>
      <c r="C174"/>
      <c r="H174"/>
      <c r="I174"/>
      <c r="N174"/>
      <c r="R174"/>
    </row>
    <row r="175" spans="1:18" ht="19.5" customHeight="1">
      <c r="A175"/>
      <c r="B175"/>
      <c r="C175"/>
      <c r="H175"/>
      <c r="I175"/>
      <c r="N175"/>
      <c r="R175"/>
    </row>
    <row r="176" spans="1:18" ht="19.5" customHeight="1">
      <c r="A176"/>
      <c r="B176"/>
      <c r="C176"/>
      <c r="H176"/>
      <c r="I176"/>
      <c r="N176"/>
      <c r="R176"/>
    </row>
    <row r="177" spans="1:18" ht="19.5" customHeight="1">
      <c r="A177"/>
      <c r="B177"/>
      <c r="C177"/>
      <c r="H177"/>
      <c r="I177"/>
      <c r="N177"/>
      <c r="R177"/>
    </row>
    <row r="178" spans="1:18" ht="19.5" customHeight="1">
      <c r="A178"/>
      <c r="B178"/>
      <c r="C178"/>
      <c r="H178"/>
      <c r="I178"/>
      <c r="N178"/>
      <c r="R178"/>
    </row>
    <row r="179" spans="1:18" ht="19.5" customHeight="1">
      <c r="A179"/>
      <c r="B179"/>
      <c r="C179"/>
      <c r="H179"/>
      <c r="I179"/>
      <c r="N179"/>
      <c r="R179"/>
    </row>
    <row r="180" spans="1:18" ht="19.5" customHeight="1">
      <c r="A180"/>
      <c r="B180"/>
      <c r="C180"/>
      <c r="H180"/>
      <c r="I180"/>
      <c r="N180"/>
      <c r="R180"/>
    </row>
    <row r="181" spans="1:18" ht="19.5" customHeight="1">
      <c r="A181"/>
      <c r="B181"/>
      <c r="C181"/>
      <c r="H181"/>
      <c r="I181"/>
      <c r="N181"/>
      <c r="R181"/>
    </row>
    <row r="182" spans="1:18" ht="19.5" customHeight="1">
      <c r="A182"/>
      <c r="B182"/>
      <c r="C182"/>
      <c r="H182"/>
      <c r="I182"/>
      <c r="N182"/>
      <c r="R182"/>
    </row>
    <row r="183" spans="1:18" ht="19.5" customHeight="1">
      <c r="A183"/>
      <c r="B183"/>
      <c r="C183"/>
      <c r="H183"/>
      <c r="I183"/>
      <c r="N183"/>
      <c r="R183"/>
    </row>
    <row r="184" spans="1:18" ht="19.5" customHeight="1">
      <c r="A184"/>
      <c r="B184"/>
      <c r="C184"/>
      <c r="H184"/>
      <c r="I184"/>
      <c r="N184"/>
      <c r="R184"/>
    </row>
    <row r="185" spans="1:18" ht="19.5" customHeight="1">
      <c r="A185"/>
      <c r="B185"/>
      <c r="C185"/>
      <c r="H185"/>
      <c r="I185"/>
      <c r="N185"/>
      <c r="R185"/>
    </row>
    <row r="186" spans="1:18" ht="19.5" customHeight="1">
      <c r="A186"/>
      <c r="B186"/>
      <c r="C186"/>
      <c r="H186"/>
      <c r="I186"/>
      <c r="N186"/>
      <c r="R186"/>
    </row>
    <row r="187" spans="1:18" ht="19.5" customHeight="1">
      <c r="A187"/>
      <c r="B187"/>
      <c r="C187"/>
      <c r="H187"/>
      <c r="I187"/>
      <c r="N187"/>
      <c r="R187"/>
    </row>
    <row r="188" spans="1:18" ht="19.5" customHeight="1">
      <c r="A188"/>
      <c r="B188"/>
      <c r="C188"/>
      <c r="H188"/>
      <c r="I188"/>
      <c r="N188"/>
      <c r="R188"/>
    </row>
    <row r="189" spans="1:18" ht="19.5" customHeight="1">
      <c r="A189"/>
      <c r="B189"/>
      <c r="C189"/>
      <c r="H189"/>
      <c r="I189"/>
      <c r="N189"/>
      <c r="R189"/>
    </row>
    <row r="190" spans="1:18" ht="19.5" customHeight="1">
      <c r="A190"/>
      <c r="B190"/>
      <c r="C190"/>
      <c r="H190"/>
      <c r="I190"/>
      <c r="N190"/>
      <c r="R190"/>
    </row>
    <row r="191" spans="1:18" ht="19.5" customHeight="1">
      <c r="A191"/>
      <c r="B191"/>
      <c r="C191"/>
      <c r="H191"/>
      <c r="I191"/>
      <c r="N191"/>
      <c r="R191"/>
    </row>
    <row r="192" spans="1:18" ht="19.5" customHeight="1">
      <c r="A192"/>
      <c r="B192"/>
      <c r="C192"/>
      <c r="H192"/>
      <c r="I192"/>
      <c r="N192"/>
      <c r="R192"/>
    </row>
    <row r="193" spans="1:18" ht="19.5" customHeight="1">
      <c r="A193"/>
      <c r="B193"/>
      <c r="C193"/>
      <c r="H193"/>
      <c r="I193"/>
      <c r="N193"/>
      <c r="R193"/>
    </row>
    <row r="194" spans="1:18" ht="19.5" customHeight="1">
      <c r="A194"/>
      <c r="B194"/>
      <c r="C194"/>
      <c r="H194"/>
      <c r="I194"/>
      <c r="N194"/>
      <c r="R194"/>
    </row>
    <row r="195" spans="1:18" ht="19.5" customHeight="1">
      <c r="A195"/>
      <c r="B195"/>
      <c r="C195"/>
      <c r="H195"/>
      <c r="I195"/>
      <c r="N195"/>
      <c r="R195"/>
    </row>
    <row r="196" spans="1:18" ht="19.5" customHeight="1">
      <c r="A196"/>
      <c r="B196"/>
      <c r="C196"/>
      <c r="H196"/>
      <c r="I196"/>
      <c r="N196"/>
      <c r="R196"/>
    </row>
    <row r="197" spans="1:18" ht="19.5" customHeight="1">
      <c r="A197"/>
      <c r="B197"/>
      <c r="C197"/>
      <c r="H197"/>
      <c r="I197"/>
      <c r="N197"/>
      <c r="R197"/>
    </row>
    <row r="198" spans="1:18" ht="19.5" customHeight="1">
      <c r="A198"/>
      <c r="B198"/>
      <c r="C198"/>
      <c r="H198"/>
      <c r="I198"/>
      <c r="N198"/>
      <c r="R198"/>
    </row>
    <row r="199" spans="1:18" ht="19.5" customHeight="1">
      <c r="A199"/>
      <c r="B199"/>
      <c r="C199"/>
      <c r="H199"/>
      <c r="I199"/>
      <c r="N199"/>
      <c r="R199"/>
    </row>
    <row r="200" spans="1:18" ht="19.5" customHeight="1">
      <c r="A200"/>
      <c r="B200"/>
      <c r="C200"/>
      <c r="H200"/>
      <c r="I200"/>
      <c r="N200"/>
      <c r="R200"/>
    </row>
    <row r="201" spans="1:18" ht="19.5" customHeight="1">
      <c r="A201"/>
      <c r="B201"/>
      <c r="C201"/>
      <c r="H201"/>
      <c r="I201"/>
      <c r="N201"/>
      <c r="R201"/>
    </row>
    <row r="202" spans="1:18" ht="19.5" customHeight="1">
      <c r="A202"/>
      <c r="B202"/>
      <c r="C202"/>
      <c r="H202"/>
      <c r="I202"/>
      <c r="N202"/>
      <c r="R202"/>
    </row>
    <row r="203" spans="1:18" ht="19.5" customHeight="1">
      <c r="A203"/>
      <c r="B203"/>
      <c r="C203"/>
      <c r="H203"/>
      <c r="I203"/>
      <c r="N203"/>
      <c r="R203"/>
    </row>
    <row r="204" spans="1:18" ht="19.5" customHeight="1">
      <c r="A204"/>
      <c r="B204"/>
      <c r="C204"/>
      <c r="H204"/>
      <c r="I204"/>
      <c r="N204"/>
      <c r="R204"/>
    </row>
    <row r="205" spans="1:18" ht="19.5" customHeight="1">
      <c r="A205"/>
      <c r="B205"/>
      <c r="C205"/>
      <c r="H205"/>
      <c r="I205"/>
      <c r="N205"/>
      <c r="R205"/>
    </row>
    <row r="206" spans="1:18" ht="19.5" customHeight="1">
      <c r="A206"/>
      <c r="B206"/>
      <c r="C206"/>
      <c r="H206"/>
      <c r="I206"/>
      <c r="N206"/>
      <c r="R206"/>
    </row>
    <row r="207" spans="1:18" ht="19.5" customHeight="1">
      <c r="A207"/>
      <c r="B207"/>
      <c r="C207"/>
      <c r="H207"/>
      <c r="I207"/>
      <c r="N207"/>
      <c r="R207"/>
    </row>
    <row r="208" spans="1:18" ht="19.5" customHeight="1">
      <c r="A208"/>
      <c r="B208"/>
      <c r="C208"/>
      <c r="H208"/>
      <c r="I208"/>
      <c r="N208"/>
      <c r="R208"/>
    </row>
    <row r="209" spans="1:18" ht="19.5" customHeight="1">
      <c r="A209"/>
      <c r="B209"/>
      <c r="C209"/>
      <c r="H209"/>
      <c r="I209"/>
      <c r="N209"/>
      <c r="R209"/>
    </row>
    <row r="210" spans="1:18" ht="19.5" customHeight="1">
      <c r="A210"/>
      <c r="B210"/>
      <c r="C210"/>
      <c r="H210"/>
      <c r="I210"/>
      <c r="N210"/>
      <c r="R210"/>
    </row>
    <row r="211" spans="1:18" ht="19.5" customHeight="1">
      <c r="A211"/>
      <c r="B211"/>
      <c r="C211"/>
      <c r="H211"/>
      <c r="I211"/>
      <c r="N211"/>
      <c r="R211"/>
    </row>
    <row r="212" spans="1:18" ht="19.5" customHeight="1">
      <c r="A212"/>
      <c r="B212"/>
      <c r="C212"/>
      <c r="H212"/>
      <c r="I212"/>
      <c r="N212"/>
      <c r="R212"/>
    </row>
    <row r="213" spans="1:18" ht="19.5" customHeight="1">
      <c r="A213"/>
      <c r="B213"/>
      <c r="C213"/>
      <c r="H213"/>
      <c r="I213"/>
      <c r="N213"/>
      <c r="R213"/>
    </row>
    <row r="214" spans="1:18" ht="19.5" customHeight="1">
      <c r="A214"/>
      <c r="B214"/>
      <c r="C214"/>
      <c r="H214"/>
      <c r="I214"/>
      <c r="N214"/>
      <c r="R214"/>
    </row>
    <row r="215" spans="1:18" ht="19.5" customHeight="1">
      <c r="A215"/>
      <c r="B215"/>
      <c r="C215"/>
      <c r="H215"/>
      <c r="I215"/>
      <c r="N215"/>
      <c r="R215"/>
    </row>
    <row r="216" spans="1:18" ht="19.5" customHeight="1">
      <c r="A216"/>
      <c r="B216"/>
      <c r="C216"/>
      <c r="H216"/>
      <c r="I216"/>
      <c r="N216"/>
      <c r="R216"/>
    </row>
    <row r="217" spans="1:18" ht="19.5" customHeight="1">
      <c r="A217"/>
      <c r="B217"/>
      <c r="C217"/>
      <c r="H217"/>
      <c r="I217"/>
      <c r="N217"/>
      <c r="R217"/>
    </row>
    <row r="218" spans="1:18" ht="19.5" customHeight="1">
      <c r="A218"/>
      <c r="B218"/>
      <c r="C218"/>
      <c r="H218"/>
      <c r="I218"/>
      <c r="N218"/>
      <c r="R218"/>
    </row>
    <row r="219" spans="1:18" ht="19.5" customHeight="1">
      <c r="A219"/>
      <c r="B219"/>
      <c r="C219"/>
      <c r="H219"/>
      <c r="I219"/>
      <c r="N219"/>
      <c r="R219"/>
    </row>
    <row r="220" spans="1:18" ht="19.5" customHeight="1">
      <c r="A220"/>
      <c r="B220"/>
      <c r="C220"/>
      <c r="H220"/>
      <c r="I220"/>
      <c r="N220"/>
      <c r="R220"/>
    </row>
    <row r="221" spans="1:18" ht="19.5" customHeight="1">
      <c r="A221"/>
      <c r="B221"/>
      <c r="C221"/>
      <c r="H221"/>
      <c r="I221"/>
      <c r="N221"/>
      <c r="R221"/>
    </row>
    <row r="222" spans="1:18" ht="19.5" customHeight="1">
      <c r="A222"/>
      <c r="B222"/>
      <c r="C222"/>
      <c r="H222"/>
      <c r="I222"/>
      <c r="N222"/>
      <c r="R222"/>
    </row>
    <row r="223" spans="1:18" ht="19.5" customHeight="1">
      <c r="A223"/>
      <c r="B223"/>
      <c r="C223"/>
      <c r="H223"/>
      <c r="I223"/>
      <c r="N223"/>
      <c r="R223"/>
    </row>
    <row r="224" spans="1:18" ht="19.5" customHeight="1">
      <c r="A224"/>
      <c r="B224"/>
      <c r="C224"/>
      <c r="H224"/>
      <c r="I224"/>
      <c r="N224"/>
      <c r="R224"/>
    </row>
    <row r="225" spans="1:18" ht="19.5" customHeight="1">
      <c r="A225"/>
      <c r="B225"/>
      <c r="C225"/>
      <c r="H225"/>
      <c r="I225"/>
      <c r="N225"/>
      <c r="R225"/>
    </row>
    <row r="226" spans="1:18" ht="19.5" customHeight="1">
      <c r="A226"/>
      <c r="B226"/>
      <c r="C226"/>
      <c r="H226"/>
      <c r="I226"/>
      <c r="N226"/>
      <c r="R226"/>
    </row>
    <row r="227" spans="1:18" ht="19.5" customHeight="1">
      <c r="A227"/>
      <c r="B227"/>
      <c r="C227"/>
      <c r="H227"/>
      <c r="I227"/>
      <c r="N227"/>
      <c r="R227"/>
    </row>
    <row r="228" spans="1:18" ht="19.5" customHeight="1">
      <c r="A228"/>
      <c r="B228"/>
      <c r="C228"/>
      <c r="H228"/>
      <c r="I228"/>
      <c r="N228"/>
      <c r="R228"/>
    </row>
    <row r="229" spans="1:18" ht="19.5" customHeight="1">
      <c r="A229"/>
      <c r="B229"/>
      <c r="C229"/>
      <c r="H229"/>
      <c r="I229"/>
      <c r="N229"/>
      <c r="R229"/>
    </row>
    <row r="230" spans="1:18" ht="19.5" customHeight="1">
      <c r="A230"/>
      <c r="B230"/>
      <c r="C230"/>
      <c r="H230"/>
      <c r="I230"/>
      <c r="N230"/>
      <c r="R230"/>
    </row>
    <row r="231" spans="1:18" ht="19.5" customHeight="1">
      <c r="A231"/>
      <c r="B231"/>
      <c r="C231"/>
      <c r="H231"/>
      <c r="I231"/>
      <c r="N231"/>
      <c r="R231"/>
    </row>
    <row r="232" spans="1:18" ht="19.5" customHeight="1">
      <c r="A232"/>
      <c r="B232"/>
      <c r="C232"/>
      <c r="H232"/>
      <c r="I232"/>
      <c r="N232"/>
      <c r="R232"/>
    </row>
    <row r="233" spans="1:18" ht="19.5" customHeight="1">
      <c r="A233"/>
      <c r="B233"/>
      <c r="C233"/>
      <c r="H233"/>
      <c r="I233"/>
      <c r="N233"/>
      <c r="R233"/>
    </row>
    <row r="234" spans="1:18" ht="19.5" customHeight="1">
      <c r="A234"/>
      <c r="B234"/>
      <c r="C234"/>
      <c r="H234"/>
      <c r="I234"/>
      <c r="N234"/>
      <c r="R234"/>
    </row>
    <row r="235" spans="1:18" ht="19.5" customHeight="1">
      <c r="A235"/>
      <c r="B235"/>
      <c r="C235"/>
      <c r="H235"/>
      <c r="I235"/>
      <c r="N235"/>
      <c r="R235"/>
    </row>
    <row r="236" spans="1:18" ht="19.5" customHeight="1">
      <c r="A236"/>
      <c r="B236"/>
      <c r="C236"/>
      <c r="H236"/>
      <c r="I236"/>
      <c r="N236"/>
      <c r="R236"/>
    </row>
    <row r="237" spans="1:18" ht="19.5" customHeight="1">
      <c r="A237"/>
      <c r="B237"/>
      <c r="C237"/>
      <c r="H237"/>
      <c r="I237"/>
      <c r="N237"/>
      <c r="R237"/>
    </row>
    <row r="238" spans="1:18" ht="19.5" customHeight="1">
      <c r="A238"/>
      <c r="B238"/>
      <c r="C238"/>
      <c r="H238"/>
      <c r="I238"/>
      <c r="N238"/>
      <c r="R238"/>
    </row>
    <row r="239" spans="1:18" ht="19.5" customHeight="1">
      <c r="A239"/>
      <c r="B239"/>
      <c r="C239"/>
      <c r="H239"/>
      <c r="I239"/>
      <c r="N239"/>
      <c r="R239"/>
    </row>
    <row r="240" spans="1:18" ht="19.5" customHeight="1">
      <c r="A240"/>
      <c r="B240"/>
      <c r="C240"/>
      <c r="H240"/>
      <c r="I240"/>
      <c r="N240"/>
      <c r="R240"/>
    </row>
    <row r="241" spans="1:18" ht="19.5" customHeight="1">
      <c r="A241"/>
      <c r="B241"/>
      <c r="C241"/>
      <c r="H241"/>
      <c r="I241"/>
      <c r="N241"/>
      <c r="R241"/>
    </row>
    <row r="242" spans="1:18" ht="19.5" customHeight="1">
      <c r="A242"/>
      <c r="B242"/>
      <c r="C242"/>
      <c r="H242"/>
      <c r="I242"/>
      <c r="N242"/>
      <c r="R242"/>
    </row>
    <row r="243" spans="1:18" ht="19.5" customHeight="1">
      <c r="A243"/>
      <c r="B243"/>
      <c r="C243"/>
      <c r="H243"/>
      <c r="I243"/>
      <c r="N243"/>
      <c r="R243"/>
    </row>
    <row r="244" spans="1:18" ht="19.5" customHeight="1">
      <c r="A244"/>
      <c r="B244"/>
      <c r="C244"/>
      <c r="H244"/>
      <c r="I244"/>
      <c r="N244"/>
      <c r="R244"/>
    </row>
    <row r="245" spans="1:18" ht="19.5" customHeight="1">
      <c r="A245"/>
      <c r="B245"/>
      <c r="C245"/>
      <c r="H245"/>
      <c r="I245"/>
      <c r="N245"/>
      <c r="R245"/>
    </row>
    <row r="246" spans="1:18" ht="19.5" customHeight="1">
      <c r="A246"/>
      <c r="B246"/>
      <c r="C246"/>
      <c r="H246"/>
      <c r="I246"/>
      <c r="N246"/>
      <c r="R246"/>
    </row>
    <row r="247" spans="1:18" ht="19.5" customHeight="1">
      <c r="A247"/>
      <c r="B247"/>
      <c r="C247"/>
      <c r="H247"/>
      <c r="I247"/>
      <c r="N247"/>
      <c r="R247"/>
    </row>
    <row r="248" spans="1:18" ht="19.5" customHeight="1">
      <c r="A248"/>
      <c r="B248"/>
      <c r="C248"/>
      <c r="H248"/>
      <c r="I248"/>
      <c r="N248"/>
      <c r="R248"/>
    </row>
    <row r="249" spans="1:18" ht="19.5" customHeight="1">
      <c r="A249"/>
      <c r="B249"/>
      <c r="C249"/>
      <c r="H249"/>
      <c r="I249"/>
      <c r="N249"/>
      <c r="R249"/>
    </row>
    <row r="250" spans="1:18" ht="19.5" customHeight="1">
      <c r="A250"/>
      <c r="B250"/>
      <c r="C250"/>
      <c r="H250"/>
      <c r="I250"/>
      <c r="N250"/>
      <c r="R250"/>
    </row>
    <row r="251" spans="1:18" ht="19.5" customHeight="1">
      <c r="A251"/>
      <c r="B251"/>
      <c r="C251"/>
      <c r="H251"/>
      <c r="I251"/>
      <c r="N251"/>
      <c r="R251"/>
    </row>
    <row r="252" spans="1:18" ht="19.5" customHeight="1">
      <c r="A252"/>
      <c r="B252"/>
      <c r="C252"/>
      <c r="H252"/>
      <c r="I252"/>
      <c r="N252"/>
      <c r="R252"/>
    </row>
    <row r="253" spans="1:18" ht="19.5" customHeight="1">
      <c r="A253"/>
      <c r="B253"/>
      <c r="C253"/>
      <c r="H253"/>
      <c r="I253"/>
      <c r="N253"/>
      <c r="R253"/>
    </row>
    <row r="254" spans="1:18" ht="19.5" customHeight="1">
      <c r="A254"/>
      <c r="B254"/>
      <c r="C254"/>
      <c r="H254"/>
      <c r="I254"/>
      <c r="N254"/>
      <c r="R254"/>
    </row>
    <row r="255" spans="1:18" ht="19.5" customHeight="1">
      <c r="A255"/>
      <c r="B255"/>
      <c r="C255"/>
      <c r="H255"/>
      <c r="I255"/>
      <c r="N255"/>
      <c r="R255"/>
    </row>
    <row r="256" spans="1:18" ht="19.5" customHeight="1">
      <c r="A256"/>
      <c r="B256"/>
      <c r="C256"/>
      <c r="H256"/>
      <c r="I256"/>
      <c r="N256"/>
      <c r="R256"/>
    </row>
    <row r="257" spans="1:18" ht="19.5" customHeight="1">
      <c r="A257"/>
      <c r="B257"/>
      <c r="C257"/>
      <c r="H257"/>
      <c r="I257"/>
      <c r="N257"/>
      <c r="R257"/>
    </row>
    <row r="258" spans="1:18" ht="19.5" customHeight="1">
      <c r="A258"/>
      <c r="B258"/>
      <c r="C258"/>
      <c r="H258"/>
      <c r="I258"/>
      <c r="N258"/>
      <c r="R258"/>
    </row>
    <row r="259" spans="1:18" ht="19.5" customHeight="1">
      <c r="A259"/>
      <c r="B259"/>
      <c r="C259"/>
      <c r="H259"/>
      <c r="I259"/>
      <c r="N259"/>
      <c r="R259"/>
    </row>
    <row r="260" spans="1:18" ht="19.5" customHeight="1">
      <c r="A260"/>
      <c r="B260"/>
      <c r="C260"/>
      <c r="H260"/>
      <c r="I260"/>
      <c r="N260"/>
      <c r="R260"/>
    </row>
    <row r="261" spans="1:18" ht="19.5" customHeight="1">
      <c r="A261"/>
      <c r="B261"/>
      <c r="C261"/>
      <c r="H261"/>
      <c r="I261"/>
      <c r="N261"/>
      <c r="R261"/>
    </row>
    <row r="262" spans="1:18" ht="19.5" customHeight="1">
      <c r="A262"/>
      <c r="B262"/>
      <c r="C262"/>
      <c r="H262"/>
      <c r="I262"/>
      <c r="N262"/>
      <c r="R262"/>
    </row>
    <row r="263" spans="1:18" ht="19.5" customHeight="1">
      <c r="A263"/>
      <c r="B263"/>
      <c r="C263"/>
      <c r="H263"/>
      <c r="I263"/>
      <c r="N263"/>
      <c r="R263"/>
    </row>
    <row r="264" spans="1:18" ht="19.5" customHeight="1">
      <c r="A264"/>
      <c r="B264"/>
      <c r="C264"/>
      <c r="H264"/>
      <c r="I264"/>
      <c r="N264"/>
      <c r="R264"/>
    </row>
    <row r="265" spans="1:18" ht="19.5" customHeight="1">
      <c r="A265"/>
      <c r="B265"/>
      <c r="C265"/>
      <c r="H265"/>
      <c r="I265"/>
      <c r="N265"/>
      <c r="R265"/>
    </row>
    <row r="266" spans="1:18" ht="19.5" customHeight="1">
      <c r="A266"/>
      <c r="B266"/>
      <c r="C266"/>
      <c r="H266"/>
      <c r="I266"/>
      <c r="N266"/>
      <c r="R266"/>
    </row>
    <row r="267" spans="1:18" ht="19.5" customHeight="1">
      <c r="A267"/>
      <c r="B267"/>
      <c r="C267"/>
      <c r="H267"/>
      <c r="I267"/>
      <c r="N267"/>
      <c r="R267"/>
    </row>
    <row r="268" spans="1:18" ht="19.5" customHeight="1">
      <c r="A268"/>
      <c r="B268"/>
      <c r="C268"/>
      <c r="H268"/>
      <c r="I268"/>
      <c r="N268"/>
      <c r="R268"/>
    </row>
    <row r="269" spans="1:18" ht="19.5" customHeight="1">
      <c r="A269"/>
      <c r="B269"/>
      <c r="C269"/>
      <c r="H269"/>
      <c r="I269"/>
      <c r="N269"/>
      <c r="R269"/>
    </row>
    <row r="270" spans="1:18" ht="19.5" customHeight="1">
      <c r="A270"/>
      <c r="B270"/>
      <c r="C270"/>
      <c r="H270"/>
      <c r="I270"/>
      <c r="N270"/>
      <c r="R270"/>
    </row>
    <row r="271" spans="1:18" ht="19.5" customHeight="1">
      <c r="A271"/>
      <c r="B271"/>
      <c r="C271"/>
      <c r="H271"/>
      <c r="I271"/>
      <c r="N271"/>
      <c r="R271"/>
    </row>
    <row r="272" spans="1:18" ht="19.5" customHeight="1">
      <c r="A272"/>
      <c r="B272"/>
      <c r="C272"/>
      <c r="H272"/>
      <c r="I272"/>
      <c r="N272"/>
      <c r="R272"/>
    </row>
    <row r="273" spans="1:18" ht="19.5" customHeight="1">
      <c r="A273"/>
      <c r="B273"/>
      <c r="C273"/>
      <c r="H273"/>
      <c r="I273"/>
      <c r="N273"/>
      <c r="R273"/>
    </row>
    <row r="274" spans="1:18" ht="19.5" customHeight="1">
      <c r="A274"/>
      <c r="B274"/>
      <c r="C274"/>
      <c r="H274"/>
      <c r="I274"/>
      <c r="N274"/>
      <c r="R274"/>
    </row>
    <row r="275" spans="1:18" ht="19.5" customHeight="1">
      <c r="A275"/>
      <c r="B275"/>
      <c r="C275"/>
      <c r="H275"/>
      <c r="I275"/>
      <c r="N275"/>
      <c r="R275"/>
    </row>
    <row r="276" spans="1:18" ht="19.5" customHeight="1">
      <c r="A276"/>
      <c r="B276"/>
      <c r="C276"/>
      <c r="H276"/>
      <c r="I276"/>
      <c r="N276"/>
      <c r="R276"/>
    </row>
    <row r="277" spans="1:18" ht="19.5" customHeight="1">
      <c r="A277"/>
      <c r="B277"/>
      <c r="C277"/>
      <c r="H277"/>
      <c r="I277"/>
      <c r="N277"/>
      <c r="R277"/>
    </row>
    <row r="278" spans="1:18" ht="19.5" customHeight="1">
      <c r="A278"/>
      <c r="B278"/>
      <c r="C278"/>
      <c r="H278"/>
      <c r="I278"/>
      <c r="N278"/>
      <c r="R278"/>
    </row>
    <row r="279" spans="1:18" ht="19.5" customHeight="1">
      <c r="A279"/>
      <c r="B279"/>
      <c r="C279"/>
      <c r="H279"/>
      <c r="I279"/>
      <c r="N279"/>
      <c r="R279"/>
    </row>
    <row r="280" spans="1:18" ht="19.5" customHeight="1">
      <c r="A280"/>
      <c r="B280"/>
      <c r="C280"/>
      <c r="H280"/>
      <c r="I280"/>
      <c r="N280"/>
      <c r="R280"/>
    </row>
    <row r="281" spans="1:18" ht="19.5" customHeight="1">
      <c r="A281"/>
      <c r="B281"/>
      <c r="C281"/>
      <c r="H281"/>
      <c r="I281"/>
      <c r="N281"/>
      <c r="R281"/>
    </row>
    <row r="282" spans="1:18" ht="19.5" customHeight="1">
      <c r="A282"/>
      <c r="B282"/>
      <c r="C282"/>
      <c r="H282"/>
      <c r="I282"/>
      <c r="N282"/>
      <c r="R282"/>
    </row>
    <row r="283" spans="1:18" ht="19.5" customHeight="1">
      <c r="A283"/>
      <c r="B283"/>
      <c r="C283"/>
      <c r="H283"/>
      <c r="I283"/>
      <c r="N283"/>
      <c r="R283"/>
    </row>
    <row r="284" spans="1:18" ht="19.5" customHeight="1">
      <c r="A284"/>
      <c r="B284"/>
      <c r="C284"/>
      <c r="H284"/>
      <c r="I284"/>
      <c r="N284"/>
      <c r="R284"/>
    </row>
    <row r="285" spans="1:18" ht="19.5" customHeight="1">
      <c r="A285"/>
      <c r="B285"/>
      <c r="C285"/>
      <c r="H285"/>
      <c r="I285"/>
      <c r="N285"/>
      <c r="R285"/>
    </row>
    <row r="286" spans="1:18" ht="19.5" customHeight="1">
      <c r="A286"/>
      <c r="B286"/>
      <c r="C286"/>
      <c r="H286"/>
      <c r="I286"/>
      <c r="N286"/>
      <c r="R286"/>
    </row>
    <row r="287" spans="1:18" ht="19.5" customHeight="1">
      <c r="A287"/>
      <c r="B287"/>
      <c r="C287"/>
      <c r="H287"/>
      <c r="I287"/>
      <c r="N287"/>
      <c r="R287"/>
    </row>
    <row r="288" spans="1:18" ht="19.5" customHeight="1">
      <c r="A288"/>
      <c r="B288"/>
      <c r="C288"/>
      <c r="H288"/>
      <c r="I288"/>
      <c r="N288"/>
      <c r="R288"/>
    </row>
    <row r="289" spans="1:18" ht="19.5" customHeight="1">
      <c r="A289"/>
      <c r="B289"/>
      <c r="C289"/>
      <c r="H289"/>
      <c r="I289"/>
      <c r="N289"/>
      <c r="R289"/>
    </row>
    <row r="290" spans="1:18" ht="19.5" customHeight="1">
      <c r="A290"/>
      <c r="B290"/>
      <c r="C290"/>
      <c r="H290"/>
      <c r="I290"/>
      <c r="N290"/>
      <c r="R290"/>
    </row>
    <row r="291" spans="1:18" ht="19.5" customHeight="1">
      <c r="A291"/>
      <c r="B291"/>
      <c r="C291"/>
      <c r="H291"/>
      <c r="I291"/>
      <c r="N291"/>
      <c r="R291"/>
    </row>
    <row r="292" spans="1:18" ht="19.5" customHeight="1">
      <c r="A292"/>
      <c r="B292"/>
      <c r="C292"/>
      <c r="H292"/>
      <c r="I292"/>
      <c r="N292"/>
      <c r="R292"/>
    </row>
    <row r="293" spans="1:18" ht="19.5" customHeight="1">
      <c r="A293"/>
      <c r="B293"/>
      <c r="C293"/>
      <c r="H293"/>
      <c r="I293"/>
      <c r="N293"/>
      <c r="R293"/>
    </row>
    <row r="294" spans="1:18" ht="19.5" customHeight="1">
      <c r="A294"/>
      <c r="B294"/>
      <c r="C294"/>
      <c r="H294"/>
      <c r="I294"/>
      <c r="N294"/>
      <c r="R294"/>
    </row>
    <row r="295" spans="1:18" ht="19.5" customHeight="1">
      <c r="A295"/>
      <c r="B295"/>
      <c r="C295"/>
      <c r="H295"/>
      <c r="I295"/>
      <c r="N295"/>
      <c r="R295"/>
    </row>
    <row r="296" spans="1:18" ht="19.5" customHeight="1">
      <c r="A296"/>
      <c r="B296"/>
      <c r="C296"/>
      <c r="H296"/>
      <c r="I296"/>
      <c r="N296"/>
      <c r="R296"/>
    </row>
    <row r="297" spans="1:18" ht="19.5" customHeight="1">
      <c r="A297"/>
      <c r="B297"/>
      <c r="C297"/>
      <c r="H297"/>
      <c r="I297"/>
      <c r="N297"/>
      <c r="R297"/>
    </row>
    <row r="298" spans="1:18" ht="19.5" customHeight="1">
      <c r="A298"/>
      <c r="B298"/>
      <c r="C298"/>
      <c r="H298"/>
      <c r="I298"/>
      <c r="N298"/>
      <c r="R298"/>
    </row>
    <row r="299" spans="1:18" ht="19.5" customHeight="1">
      <c r="A299"/>
      <c r="B299"/>
      <c r="C299"/>
      <c r="H299"/>
      <c r="I299"/>
      <c r="N299"/>
      <c r="R299"/>
    </row>
    <row r="300" spans="1:18" ht="19.5" customHeight="1">
      <c r="A300"/>
      <c r="B300"/>
      <c r="C300"/>
      <c r="H300"/>
      <c r="I300"/>
      <c r="N300"/>
      <c r="R300"/>
    </row>
    <row r="301" spans="1:18" ht="19.5" customHeight="1">
      <c r="A301"/>
      <c r="B301"/>
      <c r="C301"/>
      <c r="H301"/>
      <c r="I301"/>
      <c r="N301"/>
      <c r="R301"/>
    </row>
    <row r="302" spans="1:18" ht="19.5" customHeight="1">
      <c r="A302"/>
      <c r="B302"/>
      <c r="C302"/>
      <c r="H302"/>
      <c r="I302"/>
      <c r="N302"/>
      <c r="R302"/>
    </row>
    <row r="303" spans="1:18" ht="19.5" customHeight="1">
      <c r="A303"/>
      <c r="B303"/>
      <c r="C303"/>
      <c r="H303"/>
      <c r="I303"/>
      <c r="N303"/>
      <c r="R303"/>
    </row>
    <row r="304" spans="1:18" ht="19.5" customHeight="1">
      <c r="A304"/>
      <c r="B304"/>
      <c r="C304"/>
      <c r="H304"/>
      <c r="I304"/>
      <c r="N304"/>
      <c r="R304"/>
    </row>
    <row r="305" spans="1:18" ht="19.5" customHeight="1">
      <c r="A305"/>
      <c r="B305"/>
      <c r="C305"/>
      <c r="H305"/>
      <c r="I305"/>
      <c r="N305"/>
      <c r="R305"/>
    </row>
    <row r="306" spans="1:18" ht="19.5" customHeight="1">
      <c r="A306"/>
      <c r="B306"/>
      <c r="C306"/>
      <c r="H306"/>
      <c r="I306"/>
      <c r="N306"/>
      <c r="R306"/>
    </row>
    <row r="307" spans="1:18" ht="19.5" customHeight="1">
      <c r="A307"/>
      <c r="B307"/>
      <c r="C307"/>
      <c r="H307"/>
      <c r="I307"/>
      <c r="N307"/>
      <c r="R307"/>
    </row>
    <row r="308" spans="1:18" ht="19.5" customHeight="1">
      <c r="A308"/>
      <c r="B308"/>
      <c r="C308"/>
      <c r="H308"/>
      <c r="I308"/>
      <c r="N308"/>
      <c r="R308"/>
    </row>
    <row r="309" spans="1:18" ht="19.5" customHeight="1">
      <c r="A309"/>
      <c r="B309"/>
      <c r="C309"/>
      <c r="H309"/>
      <c r="I309"/>
      <c r="N309"/>
      <c r="R309"/>
    </row>
    <row r="310" spans="1:18" ht="19.5" customHeight="1">
      <c r="A310"/>
      <c r="B310"/>
      <c r="C310"/>
      <c r="H310"/>
      <c r="I310"/>
      <c r="N310"/>
      <c r="R310"/>
    </row>
    <row r="311" spans="1:18" ht="19.5" customHeight="1">
      <c r="A311"/>
      <c r="B311"/>
      <c r="C311"/>
      <c r="H311"/>
      <c r="I311"/>
      <c r="N311"/>
      <c r="R311"/>
    </row>
    <row r="312" spans="1:18" ht="19.5" customHeight="1">
      <c r="A312"/>
      <c r="B312"/>
      <c r="C312"/>
      <c r="H312"/>
      <c r="I312"/>
      <c r="N312"/>
      <c r="R312"/>
    </row>
    <row r="313" spans="1:18" ht="19.5" customHeight="1">
      <c r="A313"/>
      <c r="B313"/>
      <c r="C313"/>
      <c r="H313"/>
      <c r="I313"/>
      <c r="N313"/>
      <c r="R313"/>
    </row>
    <row r="314" spans="1:18" ht="19.5" customHeight="1">
      <c r="A314"/>
      <c r="B314"/>
      <c r="C314"/>
      <c r="H314"/>
      <c r="I314"/>
      <c r="N314"/>
      <c r="R314"/>
    </row>
    <row r="315" spans="1:18" ht="19.5" customHeight="1">
      <c r="A315"/>
      <c r="B315"/>
      <c r="C315"/>
      <c r="H315"/>
      <c r="I315"/>
      <c r="N315"/>
      <c r="R315"/>
    </row>
    <row r="316" spans="1:18" ht="19.5" customHeight="1">
      <c r="A316"/>
      <c r="B316"/>
      <c r="C316"/>
      <c r="H316"/>
      <c r="I316"/>
      <c r="N316"/>
      <c r="R316"/>
    </row>
    <row r="317" spans="1:18" ht="19.5" customHeight="1">
      <c r="A317"/>
      <c r="B317"/>
      <c r="C317"/>
      <c r="H317"/>
      <c r="I317"/>
      <c r="N317"/>
      <c r="R317"/>
    </row>
    <row r="318" spans="1:18" ht="19.5" customHeight="1">
      <c r="A318"/>
      <c r="B318"/>
      <c r="C318"/>
      <c r="H318"/>
      <c r="I318"/>
      <c r="N318"/>
      <c r="R318"/>
    </row>
    <row r="319" spans="1:18" ht="19.5" customHeight="1">
      <c r="A319"/>
      <c r="B319"/>
      <c r="C319"/>
      <c r="H319"/>
      <c r="I319"/>
      <c r="N319"/>
      <c r="R319"/>
    </row>
    <row r="320" spans="1:18" ht="19.5" customHeight="1">
      <c r="A320"/>
      <c r="B320"/>
      <c r="C320"/>
      <c r="H320"/>
      <c r="I320"/>
      <c r="N320"/>
      <c r="R320"/>
    </row>
    <row r="321" spans="1:18" ht="19.5" customHeight="1">
      <c r="A321"/>
      <c r="B321"/>
      <c r="C321"/>
      <c r="H321"/>
      <c r="I321"/>
      <c r="N321"/>
      <c r="R321"/>
    </row>
    <row r="322" spans="1:18" ht="19.5" customHeight="1">
      <c r="A322"/>
      <c r="B322"/>
      <c r="C322"/>
      <c r="H322"/>
      <c r="I322"/>
      <c r="N322"/>
      <c r="R322"/>
    </row>
    <row r="323" spans="1:18" ht="19.5" customHeight="1">
      <c r="A323"/>
      <c r="B323"/>
      <c r="C323"/>
      <c r="H323"/>
      <c r="I323"/>
      <c r="N323"/>
      <c r="R323"/>
    </row>
    <row r="324" spans="1:18" ht="19.5" customHeight="1">
      <c r="A324"/>
      <c r="B324"/>
      <c r="C324"/>
      <c r="H324"/>
      <c r="I324"/>
      <c r="N324"/>
      <c r="R324"/>
    </row>
    <row r="325" spans="1:18" ht="19.5" customHeight="1">
      <c r="A325"/>
      <c r="B325"/>
      <c r="C325"/>
      <c r="H325"/>
      <c r="I325"/>
      <c r="N325"/>
      <c r="R325"/>
    </row>
    <row r="326" spans="1:18" ht="19.5" customHeight="1">
      <c r="A326"/>
      <c r="B326"/>
      <c r="C326"/>
      <c r="H326"/>
      <c r="I326"/>
      <c r="N326"/>
      <c r="R326"/>
    </row>
    <row r="327" spans="1:18" ht="19.5" customHeight="1">
      <c r="A327"/>
      <c r="B327"/>
      <c r="C327"/>
      <c r="H327"/>
      <c r="I327"/>
      <c r="N327"/>
      <c r="R327"/>
    </row>
    <row r="328" spans="1:18" ht="19.5" customHeight="1">
      <c r="A328"/>
      <c r="B328"/>
      <c r="C328"/>
      <c r="H328"/>
      <c r="I328"/>
      <c r="N328"/>
      <c r="R328"/>
    </row>
    <row r="329" spans="1:18" ht="19.5" customHeight="1">
      <c r="A329"/>
      <c r="B329"/>
      <c r="C329"/>
      <c r="H329"/>
      <c r="I329"/>
      <c r="N329"/>
      <c r="R329"/>
    </row>
    <row r="330" spans="1:18" ht="19.5" customHeight="1">
      <c r="A330"/>
      <c r="B330"/>
      <c r="C330"/>
      <c r="H330"/>
      <c r="I330"/>
      <c r="N330"/>
      <c r="R330"/>
    </row>
  </sheetData>
  <sheetProtection/>
  <mergeCells count="14">
    <mergeCell ref="O3:P3"/>
    <mergeCell ref="J5:K5"/>
    <mergeCell ref="M5:N5"/>
    <mergeCell ref="O5:P5"/>
    <mergeCell ref="A7:N7"/>
    <mergeCell ref="E3:F3"/>
    <mergeCell ref="E4:F4"/>
    <mergeCell ref="A8:N8"/>
    <mergeCell ref="D1:E1"/>
    <mergeCell ref="A3:D3"/>
    <mergeCell ref="A4:D4"/>
    <mergeCell ref="F10:J10"/>
    <mergeCell ref="M3:N3"/>
    <mergeCell ref="E2:F2"/>
  </mergeCells>
  <conditionalFormatting sqref="D12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D13:D57">
    <cfRule type="cellIs" priority="3" dxfId="18" operator="equal" stopIfTrue="1">
      <formula>"男"</formula>
    </cfRule>
    <cfRule type="cellIs" priority="4" dxfId="3" operator="equal" stopIfTrue="1">
      <formula>"女"</formula>
    </cfRule>
  </conditionalFormatting>
  <dataValidations count="21">
    <dataValidation type="whole" allowBlank="1" showInputMessage="1" showErrorMessage="1" prompt="自　由　形 ＝１&#10;背　　　 泳 ＝２&#10;平　泳　ぎ ＝３&#10;ﾊﾞﾀﾌﾗｲ　　＝４&#10;個人ﾒﾄﾞﾚｰ＝５" imeMode="off" sqref="N11:N65536 R3:R65536 T1:T2 V12:V57">
      <formula1>1</formula1>
      <formula2>5</formula2>
    </dataValidation>
    <dataValidation allowBlank="1" showInputMessage="1" showErrorMessage="1" prompt="50　　100　　200" imeMode="off" sqref="P58:Q65536 P11 T58:T65536 T3:T11 X11"/>
    <dataValidation allowBlank="1" showInputMessage="1" showErrorMessage="1" promptTitle="距離を入力してください" prompt="50&#10;100&#10;200&#10;400&#10;800(女子のみ）&#10;1500(男子のみ）" sqref="P12:P57"/>
    <dataValidation allowBlank="1" showInputMessage="1" showErrorMessage="1" promptTitle="距離を入力してください。" prompt="50&#10;100&#10;200&#10;400&#10;800(女子のみ）&#10;1500(男子のみ）" sqref="T12:T57 X12:X57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Q11 U11 Y11"/>
    <dataValidation allowBlank="1" showErrorMessage="1" prompt="入力方法&#10;&#10;２３秒０１　＝23.01&#10;&#10;１分を超える場合&#10;１分　　　　　　 ＝100.00&#10;１分２秒１３　　＝102.13&#10;１分１２秒２　　＝112.20" imeMode="off" sqref="N6 P6"/>
    <dataValidation allowBlank="1" showInputMessage="1" showErrorMessage="1" prompt="半角カタカナで入力" imeMode="halfKatakana" sqref="O7:O10"/>
    <dataValidation allowBlank="1" showInputMessage="1" showErrorMessage="1" prompt="全角で入力してください。姓と名の間はスペースを１文字入れてください。" imeMode="on" sqref="E11"/>
    <dataValidation allowBlank="1" showInputMessage="1" showErrorMessage="1" prompt="全角で入力してください。" imeMode="on" sqref="K11:L11 E10 A9:B9 A3:A4"/>
    <dataValidation allowBlank="1" showInputMessage="1" showErrorMessage="1" prompt="半角で入力してください&#10;" imeMode="halfKatakana" sqref="M11"/>
    <dataValidation allowBlank="1" showInputMessage="1" showErrorMessage="1" prompt="1991/01/02形式で入力してください。&#10;" imeMode="off" sqref="H11:I65536"/>
    <dataValidation allowBlank="1" showInputMessage="1" showErrorMessage="1" prompt="姓と名の間は　スペース　を入れてください。" imeMode="halfKatakana" sqref="G58:G65536 G11 F11:F65536"/>
    <dataValidation allowBlank="1" showInputMessage="1" showErrorMessage="1" imeMode="on" sqref="F9:I9 E12 E3:E4 G3:I4"/>
    <dataValidation type="whole" allowBlank="1" showInputMessage="1" showErrorMessage="1" prompt="男子＝１　女子＝２" imeMode="off" sqref="C10:C65536 B1:B2">
      <formula1>1</formula1>
      <formula2>2</formula2>
    </dataValidation>
    <dataValidation type="whole" allowBlank="1" showInputMessage="1" showErrorMessage="1" prompt="18&#10;25&#10;30&#10;35&#10;40&#10;45&#10;50&#10;55&#10;60&#10;65&#10;70&#10;75&#10;80&#10;85&#10;90&#10;&#10;" imeMode="off" sqref="J58:J65536 J1:J2 J11">
      <formula1>1</formula1>
      <formula2>100</formula2>
    </dataValidation>
    <dataValidation allowBlank="1" showErrorMessage="1" prompt="&#10;&#10;" imeMode="on" sqref="K12:M57"/>
    <dataValidation allowBlank="1" showInputMessage="1" showErrorMessage="1" prompt="リレー入力時の選手番号になります。" sqref="A13:A57 B14:B57"/>
    <dataValidation allowBlank="1" showInputMessage="1" showErrorMessage="1" promptTitle="区分を入力してください　区分とは左の2桁です" prompt="18  18-24&#10;25  25-29&#10;30  30-34&#10;35  35-39&#10;40  40-44&#10;45  45-49&#10;50  50-54&#10;55  55-59&#10;60  60-64&#10;65  65-69&#10;70  70-74&#10;75  75-79&#10;80  80-84&#10;85  85-90&#10;90  90-95&#10;95  95-100&#10;&#10;" sqref="J12:J57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&#10;31分32秒45　　＝3132.45" imeMode="off" sqref="Q12:Q57 U12:U57 Y12:Y57"/>
    <dataValidation allowBlank="1" showInputMessage="1" showErrorMessage="1" prompt="姓と名に空白スペースを挿入してください&#10;&#10;" imeMode="on" sqref="E13:E57"/>
    <dataValidation allowBlank="1" showInputMessage="1" showErrorMessage="1" prompt="個人IDを入力してください&#10;" sqref="G13:G57"/>
  </dataValidations>
  <printOptions/>
  <pageMargins left="0.7874015748031497" right="0.7874015748031497" top="0.35433070866141736" bottom="0.2755905511811024" header="0.5118110236220472" footer="0.31496062992125984"/>
  <pageSetup fitToHeight="1" fitToWidth="1" horizontalDpi="600" verticalDpi="600" orientation="portrait" paperSize="12" scale="3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7"/>
    <pageSetUpPr fitToPage="1"/>
  </sheetPr>
  <dimension ref="A1:AD44"/>
  <sheetViews>
    <sheetView showGridLines="0" zoomScale="80" zoomScaleNormal="80" zoomScalePageLayoutView="0" workbookViewId="0" topLeftCell="A1">
      <selection activeCell="A3" sqref="A3:D3"/>
    </sheetView>
  </sheetViews>
  <sheetFormatPr defaultColWidth="9.00390625" defaultRowHeight="19.5" customHeight="1"/>
  <cols>
    <col min="1" max="1" width="2.625" style="124" customWidth="1"/>
    <col min="2" max="2" width="2.50390625" style="125" customWidth="1"/>
    <col min="3" max="3" width="6.875" style="125" customWidth="1"/>
    <col min="4" max="4" width="7.25390625" style="1" customWidth="1"/>
    <col min="5" max="5" width="3.00390625" style="0" customWidth="1"/>
    <col min="6" max="6" width="5.00390625" style="0" customWidth="1"/>
    <col min="7" max="7" width="8.875" style="0" customWidth="1"/>
    <col min="8" max="8" width="9.50390625" style="0" customWidth="1"/>
    <col min="9" max="9" width="11.00390625" style="0" customWidth="1"/>
    <col min="10" max="10" width="5.25390625" style="0" customWidth="1"/>
    <col min="11" max="11" width="10.125" style="0" customWidth="1"/>
    <col min="12" max="12" width="5.625" style="0" customWidth="1"/>
    <col min="13" max="13" width="5.125" style="0" customWidth="1"/>
    <col min="14" max="14" width="7.125" style="0" customWidth="1"/>
    <col min="15" max="15" width="6.375" style="0" customWidth="1"/>
    <col min="16" max="16" width="6.375" style="1" customWidth="1"/>
    <col min="17" max="17" width="11.625" style="0" customWidth="1"/>
    <col min="18" max="18" width="4.125" style="1" customWidth="1"/>
    <col min="19" max="19" width="5.25390625" style="1" customWidth="1"/>
    <col min="20" max="20" width="12.00390625" style="0" customWidth="1"/>
    <col min="21" max="22" width="4.25390625" style="1" customWidth="1"/>
    <col min="23" max="23" width="10.625" style="0" customWidth="1"/>
    <col min="24" max="24" width="5.00390625" style="1" customWidth="1"/>
    <col min="25" max="25" width="6.00390625" style="1" customWidth="1"/>
    <col min="26" max="26" width="10.625" style="0" customWidth="1"/>
    <col min="27" max="27" width="4.00390625" style="1" customWidth="1"/>
    <col min="28" max="28" width="6.50390625" style="1" customWidth="1"/>
    <col min="29" max="29" width="9.00390625" style="126" bestFit="1" customWidth="1"/>
  </cols>
  <sheetData>
    <row r="1" spans="6:15" ht="19.5" customHeight="1">
      <c r="F1" s="39"/>
      <c r="G1" s="40"/>
      <c r="J1" s="1"/>
      <c r="K1" s="1"/>
      <c r="L1" s="127"/>
      <c r="M1" s="128" t="s">
        <v>93</v>
      </c>
      <c r="O1" s="1"/>
    </row>
    <row r="2" spans="22:30" ht="19.5" customHeight="1">
      <c r="V2" s="129"/>
      <c r="W2" s="40" t="s">
        <v>22</v>
      </c>
      <c r="AD2" s="39"/>
    </row>
    <row r="3" spans="1:28" ht="33" customHeight="1">
      <c r="A3" s="270" t="s">
        <v>94</v>
      </c>
      <c r="B3" s="270"/>
      <c r="C3" s="270"/>
      <c r="D3" s="270"/>
      <c r="F3" s="130" t="s">
        <v>95</v>
      </c>
      <c r="G3" s="131" t="s">
        <v>96</v>
      </c>
      <c r="H3" s="132" t="s">
        <v>7</v>
      </c>
      <c r="I3" s="132" t="s">
        <v>97</v>
      </c>
      <c r="J3" s="132" t="s">
        <v>76</v>
      </c>
      <c r="K3" s="132" t="s">
        <v>114</v>
      </c>
      <c r="L3" s="132" t="s">
        <v>99</v>
      </c>
      <c r="M3" s="132" t="s">
        <v>100</v>
      </c>
      <c r="N3" s="132" t="s">
        <v>85</v>
      </c>
      <c r="O3" s="132" t="s">
        <v>87</v>
      </c>
      <c r="P3" s="132" t="s">
        <v>101</v>
      </c>
      <c r="Q3" s="133" t="s">
        <v>102</v>
      </c>
      <c r="R3" s="133" t="s">
        <v>103</v>
      </c>
      <c r="S3" s="132" t="s">
        <v>101</v>
      </c>
      <c r="T3" s="133" t="s">
        <v>104</v>
      </c>
      <c r="U3" s="133" t="s">
        <v>105</v>
      </c>
      <c r="V3" s="132" t="s">
        <v>101</v>
      </c>
      <c r="W3" s="133" t="s">
        <v>106</v>
      </c>
      <c r="X3" s="133" t="s">
        <v>107</v>
      </c>
      <c r="Y3" s="132" t="s">
        <v>101</v>
      </c>
      <c r="Z3" s="133" t="s">
        <v>108</v>
      </c>
      <c r="AA3" s="133" t="s">
        <v>98</v>
      </c>
      <c r="AB3" s="134" t="s">
        <v>109</v>
      </c>
    </row>
    <row r="4" spans="1:28" ht="19.5" customHeight="1">
      <c r="A4" s="135">
        <f>'個人種目'!A13</f>
        <v>1</v>
      </c>
      <c r="B4" s="136">
        <f>'個人種目'!D13</f>
      </c>
      <c r="C4" s="136">
        <f>IF(B4="","",'個人種目'!E13)</f>
      </c>
      <c r="D4" s="137">
        <f>'個人種目'!I13</f>
        <v>0</v>
      </c>
      <c r="E4" s="138"/>
      <c r="F4" s="139"/>
      <c r="G4" s="140" t="str">
        <f>'個人種目'!E4</f>
        <v>０</v>
      </c>
      <c r="H4" s="140">
        <f>IF(J4="","",'大会申込み'!$D$8)</f>
        <v>0</v>
      </c>
      <c r="I4" s="140" t="str">
        <f>IF(K4="","",'大会申込み'!$N$8)</f>
        <v>記載不要</v>
      </c>
      <c r="J4" s="141">
        <v>3</v>
      </c>
      <c r="K4" s="142" t="str">
        <f aca="true" t="shared" si="0" ref="K4:K13">IF(J4="","",IF(J4=1,"男子",IF(J4=2,"女子","混合")))</f>
        <v>混合</v>
      </c>
      <c r="L4" s="141">
        <v>119</v>
      </c>
      <c r="M4" s="141">
        <v>6</v>
      </c>
      <c r="N4" s="141" t="str">
        <f aca="true" t="shared" si="1" ref="N4:N13">IF(M4="","",IF(M4=6,"ﾌﾘｰﾘﾚｰ","ﾒﾄﾞﾚｰﾘﾚｰ"))</f>
        <v>ﾌﾘｰﾘﾚｰ</v>
      </c>
      <c r="O4" s="141">
        <v>200</v>
      </c>
      <c r="P4" s="143"/>
      <c r="Q4" s="144" t="s">
        <v>110</v>
      </c>
      <c r="R4" s="145">
        <v>20</v>
      </c>
      <c r="S4" s="146"/>
      <c r="T4" s="144" t="s">
        <v>111</v>
      </c>
      <c r="U4" s="145">
        <v>50</v>
      </c>
      <c r="V4" s="146"/>
      <c r="W4" s="144" t="s">
        <v>112</v>
      </c>
      <c r="X4" s="145">
        <v>20</v>
      </c>
      <c r="Y4" s="146"/>
      <c r="Z4" s="144" t="s">
        <v>113</v>
      </c>
      <c r="AA4" s="145">
        <v>30</v>
      </c>
      <c r="AB4" s="147">
        <f aca="true" t="shared" si="2" ref="AB4:AB13">IF(R4="","",R4+U4+X4+AA4)</f>
        <v>120</v>
      </c>
    </row>
    <row r="5" spans="1:28" ht="19.5" customHeight="1">
      <c r="A5" s="135">
        <f>'個人種目'!A14</f>
        <v>2</v>
      </c>
      <c r="B5" s="136">
        <f>'個人種目'!D14</f>
      </c>
      <c r="C5" s="136">
        <f>IF(B5="","",'個人種目'!E14)</f>
      </c>
      <c r="D5" s="137">
        <f>'個人種目'!I14</f>
        <v>0</v>
      </c>
      <c r="E5" s="148"/>
      <c r="F5" s="149">
        <v>1</v>
      </c>
      <c r="G5" s="150">
        <f>IF(J5="","",'大会申込み'!$N$9)</f>
      </c>
      <c r="H5" s="150">
        <f>IF(J5="","",'大会申込み'!$D$8)</f>
      </c>
      <c r="I5" s="150">
        <f>IF(K5="","",'大会申込み'!$N$8)</f>
      </c>
      <c r="J5" s="151"/>
      <c r="K5" s="152">
        <f t="shared" si="0"/>
      </c>
      <c r="L5" s="153"/>
      <c r="M5" s="151"/>
      <c r="N5" s="154">
        <f t="shared" si="1"/>
      </c>
      <c r="O5" s="151"/>
      <c r="P5" s="151"/>
      <c r="Q5" s="155">
        <f>IF(P5="","",LOOKUP(P5,'個人種目'!$A$13:$A$57,'個人種目'!$E$13:$E$57))</f>
      </c>
      <c r="R5" s="156">
        <f>IF(P5="","",LOOKUP(P5,'個人種目'!$A$13:$A$57,'個人種目'!$I$13:$I$57))</f>
      </c>
      <c r="S5" s="157"/>
      <c r="T5" s="155">
        <f>IF(S5="","",LOOKUP(S5,'個人種目'!$A$13:$A$57,'個人種目'!$E$13:$E$57))</f>
      </c>
      <c r="U5" s="156">
        <f>IF(S5="","",LOOKUP(S5,'個人種目'!$A$13:$A$57,'個人種目'!$I$13:$I$57))</f>
      </c>
      <c r="V5" s="157"/>
      <c r="W5" s="155">
        <f>IF(V5="","",LOOKUP(V5,'個人種目'!$A$13:$A$57,'個人種目'!$E$13:$E$57))</f>
      </c>
      <c r="X5" s="156">
        <f>IF(V5="","",LOOKUP(V5,'個人種目'!$A$13:$A$57,'個人種目'!$I$13:$I$57))</f>
      </c>
      <c r="Y5" s="157"/>
      <c r="Z5" s="155">
        <f>IF(Y5="","",LOOKUP(Y5,'個人種目'!$A$13:$A$57,'個人種目'!$E$13:$E$57))</f>
      </c>
      <c r="AA5" s="156">
        <f>IF(Y5="","",LOOKUP(Y5,'個人種目'!$A$13:$A$57,'個人種目'!$I$13:$I$57))</f>
      </c>
      <c r="AB5" s="147">
        <f t="shared" si="2"/>
      </c>
    </row>
    <row r="6" spans="1:28" ht="19.5" customHeight="1">
      <c r="A6" s="135">
        <f>'個人種目'!A15</f>
        <v>3</v>
      </c>
      <c r="B6" s="136">
        <f>'個人種目'!D15</f>
      </c>
      <c r="C6" s="136">
        <f>IF(B6="","",'個人種目'!E15)</f>
      </c>
      <c r="D6" s="137">
        <f>'個人種目'!I15</f>
        <v>0</v>
      </c>
      <c r="E6" s="148"/>
      <c r="F6" s="149">
        <v>2</v>
      </c>
      <c r="G6" s="150">
        <f>IF(J6="","",'個人種目'!$F$3)</f>
      </c>
      <c r="H6" s="150">
        <f>IF(J6="","",'個人種目'!$O$3)</f>
      </c>
      <c r="I6" s="150">
        <f>IF(K6="","",'大会申込み'!$N$8)</f>
      </c>
      <c r="J6" s="151"/>
      <c r="K6" s="152">
        <f t="shared" si="0"/>
      </c>
      <c r="L6" s="153"/>
      <c r="M6" s="151"/>
      <c r="N6" s="154">
        <f t="shared" si="1"/>
      </c>
      <c r="O6" s="151"/>
      <c r="P6" s="151"/>
      <c r="Q6" s="155">
        <f>IF(P6="","",LOOKUP(P6,'個人種目'!$A$13:$A$57,'個人種目'!$E$13:$E$57))</f>
      </c>
      <c r="R6" s="156">
        <f>IF(P6="","",LOOKUP(P6,'個人種目'!$A$13:$A$57,'個人種目'!$I$13:$I$57))</f>
      </c>
      <c r="S6" s="157"/>
      <c r="T6" s="155">
        <f>IF(S6="","",LOOKUP(S6,'個人種目'!$A$13:$A$57,'個人種目'!$E$13:$E$57))</f>
      </c>
      <c r="U6" s="156">
        <f>IF(S6="","",LOOKUP(S6,'個人種目'!$A$13:$A$57,'個人種目'!$I$13:$I$57))</f>
      </c>
      <c r="V6" s="157"/>
      <c r="W6" s="155">
        <f>IF(V6="","",LOOKUP(V6,'個人種目'!$A$13:$A$57,'個人種目'!$E$13:$E$57))</f>
      </c>
      <c r="X6" s="156">
        <f>IF(V6="","",LOOKUP(V6,'個人種目'!$A$13:$A$57,'個人種目'!$I$13:$I$57))</f>
      </c>
      <c r="Y6" s="157"/>
      <c r="Z6" s="155">
        <f>IF(Y6="","",LOOKUP(Y6,'個人種目'!$A$13:$A$57,'個人種目'!$E$13:$E$57))</f>
      </c>
      <c r="AA6" s="156">
        <f>IF(Y6="","",LOOKUP(Y6,'個人種目'!$A$13:$A$57,'個人種目'!$I$13:$I$57))</f>
      </c>
      <c r="AB6" s="147">
        <f t="shared" si="2"/>
      </c>
    </row>
    <row r="7" spans="1:28" ht="19.5" customHeight="1">
      <c r="A7" s="135">
        <f>'個人種目'!A16</f>
        <v>4</v>
      </c>
      <c r="B7" s="136">
        <f>'個人種目'!D16</f>
      </c>
      <c r="C7" s="136">
        <f>IF(B7="","",'個人種目'!E16)</f>
      </c>
      <c r="D7" s="137">
        <f>'個人種目'!I16</f>
        <v>0</v>
      </c>
      <c r="E7" s="148"/>
      <c r="F7" s="149">
        <v>3</v>
      </c>
      <c r="G7" s="150">
        <f>IF(J7="","",'個人種目'!$F$3)</f>
      </c>
      <c r="H7" s="150">
        <f>IF(J7="","",'個人種目'!$O$3)</f>
      </c>
      <c r="I7" s="150">
        <f>IF(K7="","",'大会申込み'!$N$8)</f>
      </c>
      <c r="J7" s="151"/>
      <c r="K7" s="152">
        <f t="shared" si="0"/>
      </c>
      <c r="L7" s="153"/>
      <c r="M7" s="151"/>
      <c r="N7" s="154">
        <f t="shared" si="1"/>
      </c>
      <c r="O7" s="151"/>
      <c r="P7" s="151"/>
      <c r="Q7" s="155">
        <f>IF(P7="","",LOOKUP(P7,'個人種目'!$A$13:$A$57,'個人種目'!$E$13:$E$57))</f>
      </c>
      <c r="R7" s="156">
        <f>IF(P7="","",LOOKUP(P7,'個人種目'!$A$13:$A$57,'個人種目'!$I$13:$I$57))</f>
      </c>
      <c r="S7" s="157"/>
      <c r="T7" s="155">
        <f>IF(S7="","",LOOKUP(S7,'個人種目'!$A$13:$A$57,'個人種目'!$E$13:$E$57))</f>
      </c>
      <c r="U7" s="156">
        <f>IF(S7="","",LOOKUP(S7,'個人種目'!$A$13:$A$57,'個人種目'!$I$13:$I$57))</f>
      </c>
      <c r="V7" s="157"/>
      <c r="W7" s="155">
        <f>IF(V7="","",LOOKUP(V7,'個人種目'!$A$13:$A$57,'個人種目'!$E$13:$E$57))</f>
      </c>
      <c r="X7" s="156">
        <f>IF(V7="","",LOOKUP(V7,'個人種目'!$A$13:$A$57,'個人種目'!$I$13:$I$57))</f>
      </c>
      <c r="Y7" s="157"/>
      <c r="Z7" s="155">
        <f>IF(Y7="","",LOOKUP(Y7,'個人種目'!$A$13:$A$57,'個人種目'!$E$13:$E$57))</f>
      </c>
      <c r="AA7" s="156">
        <f>IF(Y7="","",LOOKUP(Y7,'個人種目'!$A$13:$A$57,'個人種目'!$I$13:$I$57))</f>
      </c>
      <c r="AB7" s="147">
        <f t="shared" si="2"/>
      </c>
    </row>
    <row r="8" spans="1:28" ht="19.5" customHeight="1">
      <c r="A8" s="135">
        <f>'個人種目'!A17</f>
        <v>5</v>
      </c>
      <c r="B8" s="136">
        <f>'個人種目'!D17</f>
      </c>
      <c r="C8" s="136">
        <f>IF(B8="","",'個人種目'!E17)</f>
      </c>
      <c r="D8" s="137">
        <f>'個人種目'!I17</f>
        <v>0</v>
      </c>
      <c r="E8" s="148"/>
      <c r="F8" s="149">
        <v>4</v>
      </c>
      <c r="G8" s="150">
        <f>IF(J8="","",'個人種目'!$F$3)</f>
      </c>
      <c r="H8" s="150">
        <f>IF(J8="","",'個人種目'!$O$3)</f>
      </c>
      <c r="I8" s="150">
        <f>IF(K8="","",'大会申込み'!$N$8)</f>
      </c>
      <c r="J8" s="151"/>
      <c r="K8" s="152">
        <f t="shared" si="0"/>
      </c>
      <c r="L8" s="153"/>
      <c r="M8" s="151"/>
      <c r="N8" s="154">
        <f t="shared" si="1"/>
      </c>
      <c r="O8" s="151"/>
      <c r="P8" s="151"/>
      <c r="Q8" s="155">
        <f>IF(P8="","",LOOKUP(P8,'個人種目'!$A$13:$A$57,'個人種目'!$E$13:$E$57))</f>
      </c>
      <c r="R8" s="156">
        <f>IF(P8="","",LOOKUP(P8,'個人種目'!$A$13:$A$57,'個人種目'!$I$13:$I$57))</f>
      </c>
      <c r="S8" s="157"/>
      <c r="T8" s="156">
        <f>IF(S8="","",LOOKUP(S8,'個人種目'!$A$13:$A$57,'個人種目'!$E$13:$E$57))</f>
      </c>
      <c r="U8" s="156">
        <f>IF(S8="","",LOOKUP(S8,'個人種目'!$A$13:$A$57,'個人種目'!$I$13:$I$57))</f>
      </c>
      <c r="V8" s="157"/>
      <c r="W8" s="155">
        <f>IF(V8="","",LOOKUP(V8,'個人種目'!$A$13:$A$57,'個人種目'!$E$13:$E$57))</f>
      </c>
      <c r="X8" s="156">
        <f>IF(V8="","",LOOKUP(V8,'個人種目'!$A$13:$A$57,'個人種目'!$I$13:$I$57))</f>
      </c>
      <c r="Y8" s="157"/>
      <c r="Z8" s="155">
        <f>IF(Y8="","",LOOKUP(Y8,'個人種目'!$A$13:$A$57,'個人種目'!$E$13:$E$57))</f>
      </c>
      <c r="AA8" s="156">
        <f>IF(Y8="","",LOOKUP(Y8,'個人種目'!$A$13:$A$57,'個人種目'!$I$13:$I$57))</f>
      </c>
      <c r="AB8" s="147">
        <f t="shared" si="2"/>
      </c>
    </row>
    <row r="9" spans="1:28" ht="19.5" customHeight="1">
      <c r="A9" s="135">
        <f>'個人種目'!A18</f>
        <v>6</v>
      </c>
      <c r="B9" s="136">
        <f>'個人種目'!D18</f>
      </c>
      <c r="C9" s="136">
        <f>IF(B9="","",'個人種目'!E18)</f>
      </c>
      <c r="D9" s="137">
        <f>'個人種目'!I18</f>
      </c>
      <c r="E9" s="148"/>
      <c r="F9" s="149">
        <v>5</v>
      </c>
      <c r="G9" s="150">
        <f>IF(J9="","",'個人種目'!$F$3)</f>
      </c>
      <c r="H9" s="150">
        <f>IF(J9="","",'個人種目'!$O$3)</f>
      </c>
      <c r="I9" s="150">
        <f>IF(K9="","",'大会申込み'!$N$8)</f>
      </c>
      <c r="J9" s="151"/>
      <c r="K9" s="152">
        <f t="shared" si="0"/>
      </c>
      <c r="L9" s="153"/>
      <c r="M9" s="151"/>
      <c r="N9" s="154">
        <f t="shared" si="1"/>
      </c>
      <c r="O9" s="151"/>
      <c r="P9" s="151"/>
      <c r="Q9" s="155">
        <f>IF(P9="","",LOOKUP(P9,'個人種目'!$A$13:$A$57,'個人種目'!$E$13:$E$57))</f>
      </c>
      <c r="R9" s="156">
        <f>IF(P9="","",LOOKUP(P9,'個人種目'!$A$13:$A$57,'個人種目'!$I$13:$I$57))</f>
      </c>
      <c r="S9" s="157"/>
      <c r="T9" s="155">
        <f>IF(S9="","",LOOKUP(S9,'個人種目'!$A$13:$A$57,'個人種目'!$E$13:$E$57))</f>
      </c>
      <c r="U9" s="156">
        <f>IF(S9="","",LOOKUP(S9,'個人種目'!$A$13:$A$57,'個人種目'!$I$13:$I$57))</f>
      </c>
      <c r="V9" s="157"/>
      <c r="W9" s="155">
        <f>IF(V9="","",LOOKUP(V9,'個人種目'!$A$13:$A$57,'個人種目'!$E$13:$E$57))</f>
      </c>
      <c r="X9" s="156">
        <f>IF(V9="","",LOOKUP(V9,'個人種目'!$A$13:$A$57,'個人種目'!$I$13:$I$57))</f>
      </c>
      <c r="Y9" s="157"/>
      <c r="Z9" s="155">
        <f>IF(Y9="","",LOOKUP(Y9,'個人種目'!$A$13:$A$57,'個人種目'!$E$13:$E$57))</f>
      </c>
      <c r="AA9" s="156">
        <f>IF(Y9="","",LOOKUP(Y9,'個人種目'!$A$13:$A$57,'個人種目'!$I$13:$I$57))</f>
      </c>
      <c r="AB9" s="147">
        <f t="shared" si="2"/>
      </c>
    </row>
    <row r="10" spans="1:28" ht="19.5" customHeight="1">
      <c r="A10" s="135">
        <f>'個人種目'!A19</f>
        <v>7</v>
      </c>
      <c r="B10" s="136">
        <f>'個人種目'!D19</f>
      </c>
      <c r="C10" s="136">
        <f>IF(B10="","",'個人種目'!E19)</f>
      </c>
      <c r="D10" s="137">
        <f>'個人種目'!I19</f>
      </c>
      <c r="E10" s="148"/>
      <c r="F10" s="149">
        <v>6</v>
      </c>
      <c r="G10" s="150">
        <f>IF(J10="","",'個人種目'!$F$3)</f>
      </c>
      <c r="H10" s="150">
        <f>IF(J10="","",'個人種目'!$O$3)</f>
      </c>
      <c r="I10" s="150">
        <f>IF(K10="","",'大会申込み'!$N$8)</f>
      </c>
      <c r="J10" s="151"/>
      <c r="K10" s="152">
        <f t="shared" si="0"/>
      </c>
      <c r="L10" s="153"/>
      <c r="M10" s="151"/>
      <c r="N10" s="154">
        <f t="shared" si="1"/>
      </c>
      <c r="O10" s="151"/>
      <c r="P10" s="151"/>
      <c r="Q10" s="155">
        <f>IF(P10="","",LOOKUP(P10,'個人種目'!$A$13:$A$57,'個人種目'!$E$13:$E$57))</f>
      </c>
      <c r="R10" s="156">
        <f>IF(P10="","",LOOKUP(P10,'個人種目'!$A$13:$A$57,'個人種目'!$I$13:$I$57))</f>
      </c>
      <c r="S10" s="157"/>
      <c r="T10" s="155">
        <f>IF(S10="","",LOOKUP(S10,'個人種目'!$A$13:$A$57,'個人種目'!$E$13:$E$57))</f>
      </c>
      <c r="U10" s="156">
        <f>IF(S10="","",LOOKUP(S10,'個人種目'!$A$13:$A$57,'個人種目'!$I$13:$I$57))</f>
      </c>
      <c r="V10" s="157"/>
      <c r="W10" s="155">
        <f>IF(V10="","",LOOKUP(V10,'個人種目'!$A$13:$A$57,'個人種目'!$E$13:$E$57))</f>
      </c>
      <c r="X10" s="156">
        <f>IF(V10="","",LOOKUP(V10,'個人種目'!$A$13:$A$57,'個人種目'!$I$13:$I$57))</f>
      </c>
      <c r="Y10" s="157"/>
      <c r="Z10" s="155">
        <f>IF(Y10="","",LOOKUP(Y10,'個人種目'!$A$13:$A$57,'個人種目'!$E$13:$E$57))</f>
      </c>
      <c r="AA10" s="156">
        <f>IF(Y10="","",LOOKUP(Y10,'個人種目'!$A$13:$A$57,'個人種目'!$I$13:$I$57))</f>
      </c>
      <c r="AB10" s="147">
        <f t="shared" si="2"/>
      </c>
    </row>
    <row r="11" spans="1:28" ht="19.5" customHeight="1">
      <c r="A11" s="135">
        <f>'個人種目'!A20</f>
        <v>8</v>
      </c>
      <c r="B11" s="136">
        <f>'個人種目'!D20</f>
      </c>
      <c r="C11" s="136">
        <f>IF(B11="","",'個人種目'!E20)</f>
      </c>
      <c r="D11" s="137">
        <f>'個人種目'!I20</f>
      </c>
      <c r="E11" s="148"/>
      <c r="F11" s="149">
        <v>7</v>
      </c>
      <c r="G11" s="150">
        <f>IF(J11="","",'個人種目'!$F$3)</f>
      </c>
      <c r="H11" s="150">
        <f>IF(J11="","",'個人種目'!$O$3)</f>
      </c>
      <c r="I11" s="150">
        <f>IF(K11="","",'大会申込み'!$N$8)</f>
      </c>
      <c r="J11" s="151"/>
      <c r="K11" s="152">
        <f t="shared" si="0"/>
      </c>
      <c r="L11" s="153"/>
      <c r="M11" s="151"/>
      <c r="N11" s="154">
        <f t="shared" si="1"/>
      </c>
      <c r="O11" s="151"/>
      <c r="P11" s="151"/>
      <c r="Q11" s="155">
        <f>IF(P11="","",LOOKUP(P11,'個人種目'!$A$13:$A$57,'個人種目'!$E$13:$E$57))</f>
      </c>
      <c r="R11" s="156">
        <f>IF(P11="","",LOOKUP(P11,'個人種目'!$A$13:$A$57,'個人種目'!$I$13:$I$57))</f>
      </c>
      <c r="S11" s="157"/>
      <c r="T11" s="155">
        <f>IF(S11="","",LOOKUP(S11,'個人種目'!$A$13:$A$57,'個人種目'!$E$13:$E$57))</f>
      </c>
      <c r="U11" s="156">
        <f>IF(S11="","",LOOKUP(S11,'個人種目'!$A$13:$A$57,'個人種目'!$I$13:$I$57))</f>
      </c>
      <c r="V11" s="157"/>
      <c r="W11" s="155">
        <f>IF(V11="","",LOOKUP(V11,'個人種目'!$A$13:$A$57,'個人種目'!$E$13:$E$57))</f>
      </c>
      <c r="X11" s="156">
        <f>IF(V11="","",LOOKUP(V11,'個人種目'!$A$13:$A$57,'個人種目'!$I$13:$I$57))</f>
      </c>
      <c r="Y11" s="157"/>
      <c r="Z11" s="155">
        <f>IF(Y11="","",LOOKUP(Y11,'個人種目'!$A$13:$A$57,'個人種目'!$E$13:$E$57))</f>
      </c>
      <c r="AA11" s="156">
        <f>IF(Y11="","",LOOKUP(Y11,'個人種目'!$A$13:$A$57,'個人種目'!$I$13:$I$57))</f>
      </c>
      <c r="AB11" s="147">
        <f t="shared" si="2"/>
      </c>
    </row>
    <row r="12" spans="1:28" ht="19.5" customHeight="1">
      <c r="A12" s="135">
        <f>'個人種目'!A21</f>
        <v>9</v>
      </c>
      <c r="B12" s="136">
        <f>'個人種目'!D21</f>
      </c>
      <c r="C12" s="136">
        <f>IF(B12="","",'個人種目'!E21)</f>
      </c>
      <c r="D12" s="137">
        <f>'個人種目'!I21</f>
      </c>
      <c r="E12" s="148"/>
      <c r="F12" s="149">
        <v>8</v>
      </c>
      <c r="G12" s="150">
        <f>IF(J12="","",'個人種目'!$F$3)</f>
      </c>
      <c r="H12" s="150">
        <f>IF(J12="","",'個人種目'!$O$3)</f>
      </c>
      <c r="I12" s="150">
        <f>IF(K12="","",'大会申込み'!$N$8)</f>
      </c>
      <c r="J12" s="151"/>
      <c r="K12" s="152">
        <f t="shared" si="0"/>
      </c>
      <c r="L12" s="153"/>
      <c r="M12" s="151"/>
      <c r="N12" s="154">
        <f t="shared" si="1"/>
      </c>
      <c r="O12" s="151"/>
      <c r="P12" s="151"/>
      <c r="Q12" s="155">
        <f>IF(P12="","",LOOKUP(P12,'個人種目'!$A$13:$A$57,'個人種目'!$E$13:$E$57))</f>
      </c>
      <c r="R12" s="156">
        <f>IF(P12="","",LOOKUP(P12,'個人種目'!$A$13:$A$57,'個人種目'!$I$13:$I$57))</f>
      </c>
      <c r="S12" s="157"/>
      <c r="T12" s="155">
        <f>IF(S12="","",LOOKUP(S12,'個人種目'!$A$13:$A$57,'個人種目'!$E$13:$E$57))</f>
      </c>
      <c r="U12" s="156">
        <f>IF(S12="","",LOOKUP(S12,'個人種目'!$A$13:$A$57,'個人種目'!$I$13:$I$57))</f>
      </c>
      <c r="V12" s="157"/>
      <c r="W12" s="155">
        <f>IF(V12="","",LOOKUP(V12,'個人種目'!$A$13:$A$57,'個人種目'!$E$13:$E$57))</f>
      </c>
      <c r="X12" s="156">
        <f>IF(V12="","",LOOKUP(V12,'個人種目'!$A$13:$A$57,'個人種目'!$I$13:$I$57))</f>
      </c>
      <c r="Y12" s="157"/>
      <c r="Z12" s="155">
        <f>IF(Y12="","",LOOKUP(Y12,'個人種目'!$A$13:$A$57,'個人種目'!$E$13:$E$57))</f>
      </c>
      <c r="AA12" s="156">
        <f>IF(Y12="","",LOOKUP(Y12,'個人種目'!$A$13:$A$57,'個人種目'!$I$13:$I$57))</f>
      </c>
      <c r="AB12" s="147">
        <f t="shared" si="2"/>
      </c>
    </row>
    <row r="13" spans="1:28" ht="19.5" customHeight="1">
      <c r="A13" s="135">
        <f>'個人種目'!A22</f>
        <v>10</v>
      </c>
      <c r="B13" s="136">
        <f>'個人種目'!D22</f>
      </c>
      <c r="C13" s="136">
        <f>IF(B13="","",'個人種目'!E22)</f>
      </c>
      <c r="D13" s="137">
        <f>'個人種目'!I22</f>
      </c>
      <c r="E13" s="148"/>
      <c r="F13" s="149">
        <v>9</v>
      </c>
      <c r="G13" s="150">
        <f>IF(J13="","",'個人種目'!$F$3)</f>
      </c>
      <c r="H13" s="150">
        <f>IF(J13="","",'個人種目'!$O$3)</f>
      </c>
      <c r="I13" s="150">
        <f>IF(K13="","",'大会申込み'!$N$8)</f>
      </c>
      <c r="J13" s="151"/>
      <c r="K13" s="152">
        <f t="shared" si="0"/>
      </c>
      <c r="L13" s="153"/>
      <c r="M13" s="151"/>
      <c r="N13" s="154">
        <f t="shared" si="1"/>
      </c>
      <c r="O13" s="151"/>
      <c r="P13" s="151"/>
      <c r="Q13" s="155">
        <f>IF(P13="","",LOOKUP(P13,'個人種目'!$A$13:$A$57,'個人種目'!$E$13:$E$57))</f>
      </c>
      <c r="R13" s="156">
        <f>IF(P13="","",LOOKUP(P13,'個人種目'!$A$13:$A$57,'個人種目'!$I$13:$I$57))</f>
      </c>
      <c r="S13" s="157"/>
      <c r="T13" s="155">
        <f>IF(S13="","",LOOKUP(S13,'個人種目'!$A$13:$A$57,'個人種目'!$E$13:$E$57))</f>
      </c>
      <c r="U13" s="156">
        <f>IF(S13="","",LOOKUP(S13,'個人種目'!$A$13:$A$57,'個人種目'!$I$13:$I$57))</f>
      </c>
      <c r="V13" s="157"/>
      <c r="W13" s="155">
        <f>IF(V13="","",LOOKUP(V13,'個人種目'!$A$13:$A$57,'個人種目'!$E$13:$E$57))</f>
      </c>
      <c r="X13" s="156">
        <f>IF(V13="","",LOOKUP(V13,'個人種目'!$A$13:$A$57,'個人種目'!$I$13:$I$57))</f>
      </c>
      <c r="Y13" s="157"/>
      <c r="Z13" s="155">
        <f>IF(Y13="","",LOOKUP(Y13,'個人種目'!$A$13:$A$57,'個人種目'!$E$13:$E$57))</f>
      </c>
      <c r="AA13" s="156">
        <f>IF(Y13="","",LOOKUP(Y13,'個人種目'!$A$13:$A$57,'個人種目'!$I$13:$I$57))</f>
      </c>
      <c r="AB13" s="147">
        <f t="shared" si="2"/>
      </c>
    </row>
    <row r="14" spans="1:28" ht="19.5" customHeight="1">
      <c r="A14" s="135">
        <f>'個人種目'!A23</f>
        <v>11</v>
      </c>
      <c r="B14" s="136">
        <f>'個人種目'!D23</f>
      </c>
      <c r="C14" s="136">
        <f>IF(B14="","",'個人種目'!E23)</f>
      </c>
      <c r="D14" s="137">
        <f>'個人種目'!I23</f>
      </c>
      <c r="E14" s="148"/>
      <c r="F14" s="149">
        <v>10</v>
      </c>
      <c r="G14" s="150">
        <f>IF(J14="","",'個人種目'!$F$3)</f>
      </c>
      <c r="H14" s="150">
        <f>IF(J14="","",'個人種目'!$O$3)</f>
      </c>
      <c r="I14" s="150">
        <f>IF(K14="","",'大会申込み'!$N$8)</f>
      </c>
      <c r="J14" s="151"/>
      <c r="K14" s="152">
        <f aca="true" t="shared" si="3" ref="K14:K23">IF(J14="","",IF(J14=1,"男子",IF(J14=2,"女子","混合")))</f>
      </c>
      <c r="L14" s="153"/>
      <c r="M14" s="151"/>
      <c r="N14" s="154">
        <f aca="true" t="shared" si="4" ref="N14:N23">IF(M14="","",IF(M14=6,"ﾌﾘｰﾘﾚｰ","ﾒﾄﾞﾚｰﾘﾚｰ"))</f>
      </c>
      <c r="O14" s="151"/>
      <c r="P14" s="151"/>
      <c r="Q14" s="155">
        <f>IF(P14="","",LOOKUP(P14,'個人種目'!$A$13:$A$57,'個人種目'!$E$13:$E$57))</f>
      </c>
      <c r="R14" s="156">
        <f>IF(P14="","",LOOKUP(P14,'個人種目'!$A$13:$A$57,'個人種目'!$I$13:$I$57))</f>
      </c>
      <c r="S14" s="157"/>
      <c r="T14" s="155">
        <f>IF(S14="","",LOOKUP(S14,'個人種目'!$A$13:$A$57,'個人種目'!$E$13:$E$57))</f>
      </c>
      <c r="U14" s="156">
        <f>IF(S14="","",LOOKUP(S14,'個人種目'!$A$13:$A$57,'個人種目'!$I$13:$I$57))</f>
      </c>
      <c r="V14" s="157"/>
      <c r="W14" s="155">
        <f>IF(V14="","",LOOKUP(V14,'個人種目'!$A$13:$A$57,'個人種目'!$E$13:$E$57))</f>
      </c>
      <c r="X14" s="156">
        <f>IF(V14="","",LOOKUP(V14,'個人種目'!$A$13:$A$57,'個人種目'!$I$13:$I$57))</f>
      </c>
      <c r="Y14" s="157"/>
      <c r="Z14" s="155">
        <f>IF(Y14="","",LOOKUP(Y14,'個人種目'!$A$13:$A$57,'個人種目'!$E$13:$E$57))</f>
      </c>
      <c r="AA14" s="156">
        <f>IF(Y14="","",LOOKUP(Y14,'個人種目'!$A$13:$A$57,'個人種目'!$I$13:$I$57))</f>
      </c>
      <c r="AB14" s="147">
        <f aca="true" t="shared" si="5" ref="AB14:AB23">IF(R14="","",R14+U14+X14+AA14)</f>
      </c>
    </row>
    <row r="15" spans="1:28" ht="19.5" customHeight="1">
      <c r="A15" s="135">
        <f>'個人種目'!A24</f>
        <v>12</v>
      </c>
      <c r="B15" s="136">
        <f>'個人種目'!D24</f>
      </c>
      <c r="C15" s="136">
        <f>IF(B15="","",'個人種目'!E24)</f>
      </c>
      <c r="D15" s="137">
        <f>'個人種目'!I24</f>
      </c>
      <c r="E15" s="148"/>
      <c r="F15" s="149">
        <v>11</v>
      </c>
      <c r="G15" s="150">
        <f>IF(J15="","",'個人種目'!$F$3)</f>
      </c>
      <c r="H15" s="150">
        <f>IF(J15="","",'個人種目'!$O$3)</f>
      </c>
      <c r="I15" s="150">
        <f>IF(K15="","",'大会申込み'!$N$8)</f>
      </c>
      <c r="J15" s="151"/>
      <c r="K15" s="152">
        <f t="shared" si="3"/>
      </c>
      <c r="L15" s="153"/>
      <c r="M15" s="151"/>
      <c r="N15" s="154">
        <f t="shared" si="4"/>
      </c>
      <c r="O15" s="151"/>
      <c r="P15" s="151"/>
      <c r="Q15" s="155">
        <f>IF(P15="","",LOOKUP(P15,'個人種目'!$A$13:$A$57,'個人種目'!$E$13:$E$57))</f>
      </c>
      <c r="R15" s="156">
        <f>IF(P15="","",LOOKUP(P15,'個人種目'!$A$13:$A$57,'個人種目'!$I$13:$I$57))</f>
      </c>
      <c r="S15" s="157"/>
      <c r="T15" s="155">
        <f>IF(S15="","",LOOKUP(S15,'個人種目'!$A$13:$A$57,'個人種目'!$E$13:$E$57))</f>
      </c>
      <c r="U15" s="156">
        <f>IF(S15="","",LOOKUP(S15,'個人種目'!$A$13:$A$57,'個人種目'!$I$13:$I$57))</f>
      </c>
      <c r="V15" s="157"/>
      <c r="W15" s="155">
        <f>IF(V15="","",LOOKUP(V15,'個人種目'!$A$13:$A$57,'個人種目'!$E$13:$E$57))</f>
      </c>
      <c r="X15" s="156">
        <f>IF(V15="","",LOOKUP(V15,'個人種目'!$A$13:$A$57,'個人種目'!$I$13:$I$57))</f>
      </c>
      <c r="Y15" s="157"/>
      <c r="Z15" s="155">
        <f>IF(Y15="","",LOOKUP(Y15,'個人種目'!$A$13:$A$57,'個人種目'!$E$13:$E$57))</f>
      </c>
      <c r="AA15" s="156">
        <f>IF(Y15="","",LOOKUP(Y15,'個人種目'!$A$13:$A$57,'個人種目'!$I$13:$I$57))</f>
      </c>
      <c r="AB15" s="147">
        <f t="shared" si="5"/>
      </c>
    </row>
    <row r="16" spans="1:28" ht="19.5" customHeight="1">
      <c r="A16" s="135">
        <f>'個人種目'!A25</f>
        <v>13</v>
      </c>
      <c r="B16" s="136">
        <f>'個人種目'!D25</f>
      </c>
      <c r="C16" s="136">
        <f>IF(B16="","",'個人種目'!E25)</f>
      </c>
      <c r="D16" s="137">
        <f>'個人種目'!I25</f>
      </c>
      <c r="E16" s="148"/>
      <c r="F16" s="149">
        <v>12</v>
      </c>
      <c r="G16" s="150">
        <f>IF(J16="","",'個人種目'!$F$3)</f>
      </c>
      <c r="H16" s="150">
        <f>IF(J16="","",'個人種目'!$O$3)</f>
      </c>
      <c r="I16" s="150">
        <f>IF(K16="","",'大会申込み'!$N$8)</f>
      </c>
      <c r="J16" s="151"/>
      <c r="K16" s="152">
        <f t="shared" si="3"/>
      </c>
      <c r="L16" s="153"/>
      <c r="M16" s="151"/>
      <c r="N16" s="154">
        <f t="shared" si="4"/>
      </c>
      <c r="O16" s="151"/>
      <c r="P16" s="151"/>
      <c r="Q16" s="155">
        <f>IF(P16="","",LOOKUP(P16,'個人種目'!$A$13:$A$57,'個人種目'!$E$13:$E$57))</f>
      </c>
      <c r="R16" s="156">
        <f>IF(P16="","",LOOKUP(P16,'個人種目'!$A$13:$A$57,'個人種目'!$I$13:$I$57))</f>
      </c>
      <c r="S16" s="157"/>
      <c r="T16" s="155">
        <f>IF(S16="","",LOOKUP(S16,'個人種目'!$A$13:$A$57,'個人種目'!$E$13:$E$57))</f>
      </c>
      <c r="U16" s="156">
        <f>IF(S16="","",LOOKUP(S16,'個人種目'!$A$13:$A$57,'個人種目'!$I$13:$I$57))</f>
      </c>
      <c r="V16" s="157"/>
      <c r="W16" s="155">
        <f>IF(V16="","",LOOKUP(V16,'個人種目'!$A$13:$A$57,'個人種目'!$E$13:$E$57))</f>
      </c>
      <c r="X16" s="156">
        <f>IF(V16="","",LOOKUP(V16,'個人種目'!$A$13:$A$57,'個人種目'!$I$13:$I$57))</f>
      </c>
      <c r="Y16" s="157"/>
      <c r="Z16" s="155">
        <f>IF(Y16="","",LOOKUP(Y16,'個人種目'!$A$13:$A$57,'個人種目'!$E$13:$E$57))</f>
      </c>
      <c r="AA16" s="156">
        <f>IF(Y16="","",LOOKUP(Y16,'個人種目'!$A$13:$A$57,'個人種目'!$I$13:$I$57))</f>
      </c>
      <c r="AB16" s="147">
        <f t="shared" si="5"/>
      </c>
    </row>
    <row r="17" spans="1:28" ht="19.5" customHeight="1">
      <c r="A17" s="135">
        <f>'個人種目'!A26</f>
        <v>14</v>
      </c>
      <c r="B17" s="136">
        <f>'個人種目'!D26</f>
      </c>
      <c r="C17" s="136">
        <f>IF(B17="","",'個人種目'!E26)</f>
      </c>
      <c r="D17" s="137">
        <f>'個人種目'!I26</f>
      </c>
      <c r="E17" s="148"/>
      <c r="F17" s="149">
        <v>13</v>
      </c>
      <c r="G17" s="150">
        <f>IF(J17="","",'個人種目'!$F$3)</f>
      </c>
      <c r="H17" s="150">
        <f>IF(J17="","",'個人種目'!$O$3)</f>
      </c>
      <c r="I17" s="150">
        <f>IF(K17="","",'大会申込み'!$N$8)</f>
      </c>
      <c r="J17" s="151"/>
      <c r="K17" s="152">
        <f t="shared" si="3"/>
      </c>
      <c r="L17" s="153"/>
      <c r="M17" s="151"/>
      <c r="N17" s="154">
        <f t="shared" si="4"/>
      </c>
      <c r="O17" s="151"/>
      <c r="P17" s="151"/>
      <c r="Q17" s="155">
        <f>IF(P17="","",LOOKUP(P17,'個人種目'!$A$13:$A$57,'個人種目'!$E$13:$E$57))</f>
      </c>
      <c r="R17" s="156">
        <f>IF(P17="","",LOOKUP(P17,'個人種目'!$A$13:$A$57,'個人種目'!$I$13:$I$57))</f>
      </c>
      <c r="S17" s="157"/>
      <c r="T17" s="155">
        <f>IF(S17="","",LOOKUP(S17,'個人種目'!$A$13:$A$57,'個人種目'!$E$13:$E$57))</f>
      </c>
      <c r="U17" s="156">
        <f>IF(S17="","",LOOKUP(S17,'個人種目'!$A$13:$A$57,'個人種目'!$I$13:$I$57))</f>
      </c>
      <c r="V17" s="157"/>
      <c r="W17" s="155">
        <f>IF(V17="","",LOOKUP(V17,'個人種目'!$A$13:$A$57,'個人種目'!$E$13:$E$57))</f>
      </c>
      <c r="X17" s="156">
        <f>IF(V17="","",LOOKUP(V17,'個人種目'!$A$13:$A$57,'個人種目'!$I$13:$I$57))</f>
      </c>
      <c r="Y17" s="157"/>
      <c r="Z17" s="155">
        <f>IF(Y17="","",LOOKUP(Y17,'個人種目'!$A$13:$A$57,'個人種目'!$E$13:$E$57))</f>
      </c>
      <c r="AA17" s="156">
        <f>IF(Y17="","",LOOKUP(Y17,'個人種目'!$A$13:$A$57,'個人種目'!$I$13:$I$57))</f>
      </c>
      <c r="AB17" s="147">
        <f t="shared" si="5"/>
      </c>
    </row>
    <row r="18" spans="1:28" ht="19.5" customHeight="1">
      <c r="A18" s="135">
        <f>'個人種目'!A27</f>
        <v>15</v>
      </c>
      <c r="B18" s="136">
        <f>'個人種目'!D27</f>
      </c>
      <c r="C18" s="136">
        <f>IF(B18="","",'個人種目'!E27)</f>
      </c>
      <c r="D18" s="137">
        <f>'個人種目'!I27</f>
      </c>
      <c r="E18" s="148"/>
      <c r="F18" s="149">
        <v>14</v>
      </c>
      <c r="G18" s="150">
        <f>IF(J18="","",'個人種目'!$F$3)</f>
      </c>
      <c r="H18" s="150">
        <f>IF(J18="","",'個人種目'!$O$3)</f>
      </c>
      <c r="I18" s="150">
        <f>IF(K18="","",'大会申込み'!$N$8)</f>
      </c>
      <c r="J18" s="151"/>
      <c r="K18" s="152">
        <f t="shared" si="3"/>
      </c>
      <c r="L18" s="153"/>
      <c r="M18" s="151"/>
      <c r="N18" s="154">
        <f t="shared" si="4"/>
      </c>
      <c r="O18" s="151"/>
      <c r="P18" s="151"/>
      <c r="Q18" s="155">
        <f>IF(P18="","",LOOKUP(P18,'個人種目'!$A$13:$A$57,'個人種目'!$E$13:$E$57))</f>
      </c>
      <c r="R18" s="156">
        <f>IF(P18="","",LOOKUP(P18,'個人種目'!$A$13:$A$57,'個人種目'!$I$13:$I$57))</f>
      </c>
      <c r="S18" s="157"/>
      <c r="T18" s="155">
        <f>IF(S18="","",LOOKUP(S18,'個人種目'!$A$13:$A$57,'個人種目'!$E$13:$E$57))</f>
      </c>
      <c r="U18" s="156">
        <f>IF(S18="","",LOOKUP(S18,'個人種目'!$A$13:$A$57,'個人種目'!$I$13:$I$57))</f>
      </c>
      <c r="V18" s="157"/>
      <c r="W18" s="155">
        <f>IF(V18="","",LOOKUP(V18,'個人種目'!$A$13:$A$57,'個人種目'!$E$13:$E$57))</f>
      </c>
      <c r="X18" s="156">
        <f>IF(V18="","",LOOKUP(V18,'個人種目'!$A$13:$A$57,'個人種目'!$I$13:$I$57))</f>
      </c>
      <c r="Y18" s="157"/>
      <c r="Z18" s="155">
        <f>IF(Y18="","",LOOKUP(Y18,'個人種目'!$A$13:$A$57,'個人種目'!$E$13:$E$57))</f>
      </c>
      <c r="AA18" s="156">
        <f>IF(Y18="","",LOOKUP(Y18,'個人種目'!$A$13:$A$57,'個人種目'!$I$13:$I$57))</f>
      </c>
      <c r="AB18" s="147">
        <f t="shared" si="5"/>
      </c>
    </row>
    <row r="19" spans="1:28" ht="19.5" customHeight="1">
      <c r="A19" s="135">
        <f>'個人種目'!A28</f>
        <v>16</v>
      </c>
      <c r="B19" s="136">
        <f>'個人種目'!D28</f>
      </c>
      <c r="C19" s="136">
        <f>IF(B19="","",'個人種目'!E28)</f>
      </c>
      <c r="D19" s="137">
        <f>'個人種目'!I28</f>
      </c>
      <c r="E19" s="148"/>
      <c r="F19" s="149">
        <v>15</v>
      </c>
      <c r="G19" s="150">
        <f>IF(J19="","",'個人種目'!$F$3)</f>
      </c>
      <c r="H19" s="150">
        <f>IF(J19="","",'個人種目'!$O$3)</f>
      </c>
      <c r="I19" s="150">
        <f>IF(K19="","",'大会申込み'!$N$8)</f>
      </c>
      <c r="J19" s="151"/>
      <c r="K19" s="152">
        <f t="shared" si="3"/>
      </c>
      <c r="L19" s="153"/>
      <c r="M19" s="151"/>
      <c r="N19" s="154">
        <f t="shared" si="4"/>
      </c>
      <c r="O19" s="151"/>
      <c r="P19" s="151"/>
      <c r="Q19" s="155">
        <f>IF(P19="","",LOOKUP(P19,'個人種目'!$A$13:$A$57,'個人種目'!$E$13:$E$57))</f>
      </c>
      <c r="R19" s="156">
        <f>IF(P19="","",LOOKUP(P19,'個人種目'!$A$13:$A$57,'個人種目'!$I$13:$I$57))</f>
      </c>
      <c r="S19" s="157"/>
      <c r="T19" s="155">
        <f>IF(S19="","",LOOKUP(S19,'個人種目'!$A$13:$A$57,'個人種目'!$E$13:$E$57))</f>
      </c>
      <c r="U19" s="156">
        <f>IF(S19="","",LOOKUP(S19,'個人種目'!$A$13:$A$57,'個人種目'!$I$13:$I$57))</f>
      </c>
      <c r="V19" s="157"/>
      <c r="W19" s="155">
        <f>IF(V19="","",LOOKUP(V19,'個人種目'!$A$13:$A$57,'個人種目'!$E$13:$E$57))</f>
      </c>
      <c r="X19" s="156">
        <f>IF(V19="","",LOOKUP(V19,'個人種目'!$A$13:$A$57,'個人種目'!$I$13:$I$57))</f>
      </c>
      <c r="Y19" s="157"/>
      <c r="Z19" s="155">
        <f>IF(Y19="","",LOOKUP(Y19,'個人種目'!$A$13:$A$57,'個人種目'!$E$13:$E$57))</f>
      </c>
      <c r="AA19" s="156">
        <f>IF(Y19="","",LOOKUP(Y19,'個人種目'!$A$13:$A$57,'個人種目'!$I$13:$I$57))</f>
      </c>
      <c r="AB19" s="147">
        <f t="shared" si="5"/>
      </c>
    </row>
    <row r="20" spans="1:28" ht="19.5" customHeight="1">
      <c r="A20" s="135">
        <f>'個人種目'!A29</f>
        <v>17</v>
      </c>
      <c r="B20" s="136">
        <f>'個人種目'!D29</f>
      </c>
      <c r="C20" s="136">
        <f>IF(B20="","",'個人種目'!E29)</f>
      </c>
      <c r="D20" s="137">
        <f>'個人種目'!I29</f>
      </c>
      <c r="E20" s="148"/>
      <c r="F20" s="149">
        <v>16</v>
      </c>
      <c r="G20" s="150">
        <f>IF(J20="","",'個人種目'!$F$3)</f>
      </c>
      <c r="H20" s="150">
        <f>IF(J20="","",'個人種目'!$O$3)</f>
      </c>
      <c r="I20" s="150">
        <f>IF(K20="","",'大会申込み'!$N$8)</f>
      </c>
      <c r="J20" s="151"/>
      <c r="K20" s="152">
        <f t="shared" si="3"/>
      </c>
      <c r="L20" s="153"/>
      <c r="M20" s="151"/>
      <c r="N20" s="154">
        <f t="shared" si="4"/>
      </c>
      <c r="O20" s="151"/>
      <c r="P20" s="151"/>
      <c r="Q20" s="155">
        <f>IF(P20="","",LOOKUP(P20,'個人種目'!$A$13:$A$57,'個人種目'!$E$13:$E$57))</f>
      </c>
      <c r="R20" s="156">
        <f>IF(P20="","",LOOKUP(P20,'個人種目'!$A$13:$A$57,'個人種目'!$I$13:$I$57))</f>
      </c>
      <c r="S20" s="157"/>
      <c r="T20" s="155">
        <f>IF(S20="","",LOOKUP(S20,'個人種目'!$A$13:$A$57,'個人種目'!$E$13:$E$57))</f>
      </c>
      <c r="U20" s="156">
        <f>IF(S20="","",LOOKUP(S20,'個人種目'!$A$13:$A$57,'個人種目'!$I$13:$I$57))</f>
      </c>
      <c r="V20" s="157"/>
      <c r="W20" s="155">
        <f>IF(V20="","",LOOKUP(V20,'個人種目'!$A$13:$A$57,'個人種目'!$E$13:$E$57))</f>
      </c>
      <c r="X20" s="156">
        <f>IF(V20="","",LOOKUP(V20,'個人種目'!$A$13:$A$57,'個人種目'!$I$13:$I$57))</f>
      </c>
      <c r="Y20" s="157"/>
      <c r="Z20" s="155">
        <f>IF(Y20="","",LOOKUP(Y20,'個人種目'!$A$13:$A$57,'個人種目'!$E$13:$E$57))</f>
      </c>
      <c r="AA20" s="156">
        <f>IF(Y20="","",LOOKUP(Y20,'個人種目'!$A$13:$A$57,'個人種目'!$I$13:$I$57))</f>
      </c>
      <c r="AB20" s="147">
        <f t="shared" si="5"/>
      </c>
    </row>
    <row r="21" spans="1:28" ht="19.5" customHeight="1">
      <c r="A21" s="135">
        <f>'個人種目'!A30</f>
        <v>18</v>
      </c>
      <c r="B21" s="136">
        <f>'個人種目'!D30</f>
      </c>
      <c r="C21" s="136">
        <f>IF(B21="","",'個人種目'!E30)</f>
      </c>
      <c r="D21" s="137">
        <f>'個人種目'!I30</f>
      </c>
      <c r="E21" s="148"/>
      <c r="F21" s="149">
        <v>17</v>
      </c>
      <c r="G21" s="150">
        <f>IF(J21="","",'個人種目'!$F$3)</f>
      </c>
      <c r="H21" s="150">
        <f>IF(J21="","",'個人種目'!$O$3)</f>
      </c>
      <c r="I21" s="150">
        <f>IF(K21="","",'大会申込み'!$N$8)</f>
      </c>
      <c r="J21" s="151"/>
      <c r="K21" s="152">
        <f t="shared" si="3"/>
      </c>
      <c r="L21" s="153"/>
      <c r="M21" s="151"/>
      <c r="N21" s="154">
        <f t="shared" si="4"/>
      </c>
      <c r="O21" s="151"/>
      <c r="P21" s="151"/>
      <c r="Q21" s="155">
        <f>IF(P21="","",LOOKUP(P21,'個人種目'!$A$13:$A$57,'個人種目'!$E$13:$E$57))</f>
      </c>
      <c r="R21" s="156">
        <f>IF(P21="","",LOOKUP(P21,'個人種目'!$A$13:$A$57,'個人種目'!$I$13:$I$57))</f>
      </c>
      <c r="S21" s="157"/>
      <c r="T21" s="155">
        <f>IF(S21="","",LOOKUP(S21,'個人種目'!$A$13:$A$57,'個人種目'!$E$13:$E$57))</f>
      </c>
      <c r="U21" s="156">
        <f>IF(S21="","",LOOKUP(S21,'個人種目'!$A$13:$A$57,'個人種目'!$I$13:$I$57))</f>
      </c>
      <c r="V21" s="157"/>
      <c r="W21" s="155">
        <f>IF(V21="","",LOOKUP(V21,'個人種目'!$A$13:$A$57,'個人種目'!$E$13:$E$57))</f>
      </c>
      <c r="X21" s="156">
        <f>IF(V21="","",LOOKUP(V21,'個人種目'!$A$13:$A$57,'個人種目'!$I$13:$I$57))</f>
      </c>
      <c r="Y21" s="157"/>
      <c r="Z21" s="155">
        <f>IF(Y21="","",LOOKUP(Y21,'個人種目'!$A$13:$A$57,'個人種目'!$E$13:$E$57))</f>
      </c>
      <c r="AA21" s="156">
        <f>IF(Y21="","",LOOKUP(Y21,'個人種目'!$A$13:$A$57,'個人種目'!$I$13:$I$57))</f>
      </c>
      <c r="AB21" s="147">
        <f t="shared" si="5"/>
      </c>
    </row>
    <row r="22" spans="1:28" ht="19.5" customHeight="1">
      <c r="A22" s="135">
        <f>'個人種目'!A31</f>
        <v>19</v>
      </c>
      <c r="B22" s="136">
        <f>'個人種目'!D31</f>
      </c>
      <c r="C22" s="136">
        <f>IF(B22="","",'個人種目'!E31)</f>
      </c>
      <c r="D22" s="137">
        <f>'個人種目'!I31</f>
      </c>
      <c r="E22" s="148"/>
      <c r="F22" s="149">
        <v>18</v>
      </c>
      <c r="G22" s="150">
        <f>IF(J22="","",'個人種目'!$F$3)</f>
      </c>
      <c r="H22" s="150">
        <f>IF(J22="","",'個人種目'!$O$3)</f>
      </c>
      <c r="I22" s="150">
        <f>IF(K22="","",'大会申込み'!$N$8)</f>
      </c>
      <c r="J22" s="151"/>
      <c r="K22" s="152">
        <f t="shared" si="3"/>
      </c>
      <c r="L22" s="153"/>
      <c r="M22" s="151"/>
      <c r="N22" s="154">
        <f t="shared" si="4"/>
      </c>
      <c r="O22" s="151"/>
      <c r="P22" s="151"/>
      <c r="Q22" s="155">
        <f>IF(P22="","",LOOKUP(P22,'個人種目'!$A$13:$A$57,'個人種目'!$E$13:$E$57))</f>
      </c>
      <c r="R22" s="156">
        <f>IF(P22="","",LOOKUP(P22,'個人種目'!$A$13:$A$57,'個人種目'!$I$13:$I$57))</f>
      </c>
      <c r="S22" s="157"/>
      <c r="T22" s="155">
        <f>IF(S22="","",LOOKUP(S22,'個人種目'!$A$13:$A$57,'個人種目'!$E$13:$E$57))</f>
      </c>
      <c r="U22" s="156">
        <f>IF(S22="","",LOOKUP(S22,'個人種目'!$A$13:$A$57,'個人種目'!$I$13:$I$57))</f>
      </c>
      <c r="V22" s="157"/>
      <c r="W22" s="155">
        <f>IF(V22="","",LOOKUP(V22,'個人種目'!$A$13:$A$57,'個人種目'!$E$13:$E$57))</f>
      </c>
      <c r="X22" s="156">
        <f>IF(V22="","",LOOKUP(V22,'個人種目'!$A$13:$A$57,'個人種目'!$I$13:$I$57))</f>
      </c>
      <c r="Y22" s="157"/>
      <c r="Z22" s="155">
        <f>IF(Y22="","",LOOKUP(Y22,'個人種目'!$A$13:$A$57,'個人種目'!$E$13:$E$57))</f>
      </c>
      <c r="AA22" s="156">
        <f>IF(Y22="","",LOOKUP(Y22,'個人種目'!$A$13:$A$57,'個人種目'!$I$13:$I$57))</f>
      </c>
      <c r="AB22" s="147">
        <f t="shared" si="5"/>
      </c>
    </row>
    <row r="23" spans="1:28" ht="19.5" customHeight="1">
      <c r="A23" s="135">
        <f>'個人種目'!A32</f>
        <v>20</v>
      </c>
      <c r="B23" s="136">
        <f>'個人種目'!D32</f>
      </c>
      <c r="C23" s="136">
        <f>IF(B23="","",'個人種目'!E32)</f>
      </c>
      <c r="D23" s="137">
        <f>'個人種目'!I32</f>
      </c>
      <c r="E23" s="148"/>
      <c r="F23" s="149">
        <v>19</v>
      </c>
      <c r="G23" s="150">
        <f>IF(J23="","",'個人種目'!$F$3)</f>
      </c>
      <c r="H23" s="150">
        <f>IF(J23="","",'個人種目'!$O$3)</f>
      </c>
      <c r="I23" s="150">
        <f>IF(K23="","",'大会申込み'!$N$8)</f>
      </c>
      <c r="J23" s="151"/>
      <c r="K23" s="152">
        <f t="shared" si="3"/>
      </c>
      <c r="L23" s="153"/>
      <c r="M23" s="151"/>
      <c r="N23" s="154">
        <f t="shared" si="4"/>
      </c>
      <c r="O23" s="151"/>
      <c r="P23" s="151"/>
      <c r="Q23" s="155">
        <f>IF(P23="","",LOOKUP(P23,'個人種目'!$A$13:$A$57,'個人種目'!$E$13:$E$57))</f>
      </c>
      <c r="R23" s="156">
        <f>IF(P23="","",LOOKUP(P23,'個人種目'!$A$13:$A$57,'個人種目'!$I$13:$I$57))</f>
      </c>
      <c r="S23" s="157"/>
      <c r="T23" s="155">
        <f>IF(S23="","",LOOKUP(S23,'個人種目'!$A$13:$A$57,'個人種目'!$E$13:$E$57))</f>
      </c>
      <c r="U23" s="156">
        <f>IF(S23="","",LOOKUP(S23,'個人種目'!$A$13:$A$57,'個人種目'!$I$13:$I$57))</f>
      </c>
      <c r="V23" s="157"/>
      <c r="W23" s="155">
        <f>IF(V23="","",LOOKUP(V23,'個人種目'!$A$13:$A$57,'個人種目'!$E$13:$E$57))</f>
      </c>
      <c r="X23" s="156">
        <f>IF(V23="","",LOOKUP(V23,'個人種目'!$A$13:$A$57,'個人種目'!$I$13:$I$57))</f>
      </c>
      <c r="Y23" s="157"/>
      <c r="Z23" s="155">
        <f>IF(Y23="","",LOOKUP(Y23,'個人種目'!$A$13:$A$57,'個人種目'!$E$13:$E$57))</f>
      </c>
      <c r="AA23" s="156">
        <f>IF(Y23="","",LOOKUP(Y23,'個人種目'!$A$13:$A$57,'個人種目'!$I$13:$I$57))</f>
      </c>
      <c r="AB23" s="147">
        <f t="shared" si="5"/>
      </c>
    </row>
    <row r="24" spans="1:29" s="40" customFormat="1" ht="19.5" customHeight="1">
      <c r="A24" s="135">
        <f>'個人種目'!A33</f>
        <v>21</v>
      </c>
      <c r="B24" s="136">
        <f>'個人種目'!D33</f>
      </c>
      <c r="C24" s="136">
        <f>IF(B24="","",'個人種目'!E33)</f>
      </c>
      <c r="D24" s="137">
        <f>'個人種目'!I33</f>
      </c>
      <c r="E24" s="148"/>
      <c r="F24" s="149">
        <v>20</v>
      </c>
      <c r="G24" s="150">
        <f>IF(J24="","",'個人種目'!$F$3)</f>
      </c>
      <c r="H24" s="150">
        <f>IF(J24="","",'個人種目'!$O$3)</f>
      </c>
      <c r="I24" s="150">
        <f>IF(K24="","",'大会申込み'!$N$8)</f>
      </c>
      <c r="J24" s="151"/>
      <c r="K24" s="152">
        <f aca="true" t="shared" si="6" ref="K24:K32">IF(J24="","",IF(J24=1,"男子",IF(J24=2,"女子","混合")))</f>
      </c>
      <c r="L24" s="153"/>
      <c r="M24" s="151"/>
      <c r="N24" s="154">
        <f aca="true" t="shared" si="7" ref="N24:N32">IF(M24="","",IF(M24=6,"ﾌﾘｰﾘﾚｰ","ﾒﾄﾞﾚｰﾘﾚｰ"))</f>
      </c>
      <c r="O24" s="151"/>
      <c r="P24" s="151"/>
      <c r="Q24" s="155">
        <f>IF(P24="","",LOOKUP(P24,'個人種目'!$A$13:$A$57,'個人種目'!$E$13:$E$57))</f>
      </c>
      <c r="R24" s="156">
        <f>IF(P24="","",LOOKUP(P24,'個人種目'!$A$13:$A$57,'個人種目'!$I$13:$I$57))</f>
      </c>
      <c r="S24" s="157"/>
      <c r="T24" s="155">
        <f>IF(S24="","",LOOKUP(S24,'個人種目'!$A$13:$A$57,'個人種目'!$E$13:$E$57))</f>
      </c>
      <c r="U24" s="156">
        <f>IF(S24="","",LOOKUP(S24,'個人種目'!$A$13:$A$57,'個人種目'!$I$13:$I$57))</f>
      </c>
      <c r="V24" s="157"/>
      <c r="W24" s="155">
        <f>IF(V24="","",LOOKUP(V24,'個人種目'!$A$13:$A$57,'個人種目'!$E$13:$E$57))</f>
      </c>
      <c r="X24" s="156">
        <f>IF(V24="","",LOOKUP(V24,'個人種目'!$A$13:$A$57,'個人種目'!$I$13:$I$57))</f>
      </c>
      <c r="Y24" s="157"/>
      <c r="Z24" s="155">
        <f>IF(Y24="","",LOOKUP(Y24,'個人種目'!$A$13:$A$57,'個人種目'!$E$13:$E$57))</f>
      </c>
      <c r="AA24" s="156">
        <f>IF(Y24="","",LOOKUP(Y24,'個人種目'!$A$13:$A$57,'個人種目'!$I$13:$I$57))</f>
      </c>
      <c r="AB24" s="147">
        <f aca="true" t="shared" si="8" ref="AB24:AB32">IF(R24="","",R24+U24+X24+AA24)</f>
      </c>
      <c r="AC24" s="158"/>
    </row>
    <row r="25" spans="1:29" s="40" customFormat="1" ht="19.5" customHeight="1">
      <c r="A25" s="135">
        <f>'個人種目'!A34</f>
        <v>22</v>
      </c>
      <c r="B25" s="136">
        <f>'個人種目'!D34</f>
      </c>
      <c r="C25" s="136">
        <f>IF(B25="","",'個人種目'!E34)</f>
      </c>
      <c r="D25" s="137">
        <f>'個人種目'!I34</f>
      </c>
      <c r="E25" s="148"/>
      <c r="F25" s="149">
        <v>21</v>
      </c>
      <c r="G25" s="150">
        <f>IF(J25="","",'個人種目'!$F$3)</f>
      </c>
      <c r="H25" s="150">
        <f>IF(J25="","",'個人種目'!$O$3)</f>
      </c>
      <c r="I25" s="150">
        <f>IF(K25="","",'大会申込み'!$N$8)</f>
      </c>
      <c r="J25" s="151"/>
      <c r="K25" s="152">
        <f t="shared" si="6"/>
      </c>
      <c r="L25" s="153"/>
      <c r="M25" s="151"/>
      <c r="N25" s="154">
        <f t="shared" si="7"/>
      </c>
      <c r="O25" s="151"/>
      <c r="P25" s="151"/>
      <c r="Q25" s="155">
        <f>IF(P25="","",LOOKUP(P25,'個人種目'!$A$13:$A$57,'個人種目'!$E$13:$E$57))</f>
      </c>
      <c r="R25" s="156">
        <f>IF(P25="","",LOOKUP(P25,'個人種目'!$A$13:$A$57,'個人種目'!$I$13:$I$57))</f>
      </c>
      <c r="S25" s="157"/>
      <c r="T25" s="155">
        <f>IF(S25="","",LOOKUP(S25,'個人種目'!$A$13:$A$57,'個人種目'!$E$13:$E$57))</f>
      </c>
      <c r="U25" s="156">
        <f>IF(S25="","",LOOKUP(S25,'個人種目'!$A$13:$A$57,'個人種目'!$I$13:$I$57))</f>
      </c>
      <c r="V25" s="157"/>
      <c r="W25" s="155">
        <f>IF(V25="","",LOOKUP(V25,'個人種目'!$A$13:$A$57,'個人種目'!$E$13:$E$57))</f>
      </c>
      <c r="X25" s="156">
        <f>IF(V25="","",LOOKUP(V25,'個人種目'!$A$13:$A$57,'個人種目'!$I$13:$I$57))</f>
      </c>
      <c r="Y25" s="157"/>
      <c r="Z25" s="155">
        <f>IF(Y25="","",LOOKUP(Y25,'個人種目'!$A$13:$A$57,'個人種目'!$E$13:$E$57))</f>
      </c>
      <c r="AA25" s="156">
        <f>IF(Y25="","",LOOKUP(Y25,'個人種目'!$A$13:$A$57,'個人種目'!$I$13:$I$57))</f>
      </c>
      <c r="AB25" s="147">
        <f t="shared" si="8"/>
      </c>
      <c r="AC25" s="158"/>
    </row>
    <row r="26" spans="1:29" s="40" customFormat="1" ht="19.5" customHeight="1">
      <c r="A26" s="135">
        <f>'個人種目'!A35</f>
        <v>23</v>
      </c>
      <c r="B26" s="136">
        <f>'個人種目'!D35</f>
      </c>
      <c r="C26" s="136">
        <f>IF(B26="","",'個人種目'!E35)</f>
      </c>
      <c r="D26" s="137">
        <f>'個人種目'!I35</f>
      </c>
      <c r="E26" s="148"/>
      <c r="F26" s="149">
        <v>22</v>
      </c>
      <c r="G26" s="150">
        <f>IF(J26="","",'個人種目'!$F$3)</f>
      </c>
      <c r="H26" s="150">
        <f>IF(J26="","",'個人種目'!$O$3)</f>
      </c>
      <c r="I26" s="150">
        <f>IF(K26="","",'大会申込み'!$N$8)</f>
      </c>
      <c r="J26" s="151"/>
      <c r="K26" s="152">
        <f t="shared" si="6"/>
      </c>
      <c r="L26" s="153"/>
      <c r="M26" s="151"/>
      <c r="N26" s="154">
        <f t="shared" si="7"/>
      </c>
      <c r="O26" s="151"/>
      <c r="P26" s="151"/>
      <c r="Q26" s="155">
        <f>IF(P26="","",LOOKUP(P26,'個人種目'!$A$13:$A$57,'個人種目'!$E$13:$E$57))</f>
      </c>
      <c r="R26" s="156">
        <f>IF(P26="","",LOOKUP(P26,'個人種目'!$A$13:$A$57,'個人種目'!$I$13:$I$57))</f>
      </c>
      <c r="S26" s="157"/>
      <c r="T26" s="155">
        <f>IF(S26="","",LOOKUP(S26,'個人種目'!$A$13:$A$57,'個人種目'!$E$13:$E$57))</f>
      </c>
      <c r="U26" s="156">
        <f>IF(S26="","",LOOKUP(S26,'個人種目'!$A$13:$A$57,'個人種目'!$I$13:$I$57))</f>
      </c>
      <c r="V26" s="157"/>
      <c r="W26" s="155">
        <f>IF(V26="","",LOOKUP(V26,'個人種目'!$A$13:$A$57,'個人種目'!$E$13:$E$57))</f>
      </c>
      <c r="X26" s="156">
        <f>IF(V26="","",LOOKUP(V26,'個人種目'!$A$13:$A$57,'個人種目'!$I$13:$I$57))</f>
      </c>
      <c r="Y26" s="157"/>
      <c r="Z26" s="155">
        <f>IF(Y26="","",LOOKUP(Y26,'個人種目'!$A$13:$A$57,'個人種目'!$E$13:$E$57))</f>
      </c>
      <c r="AA26" s="156">
        <f>IF(Y26="","",LOOKUP(Y26,'個人種目'!$A$13:$A$57,'個人種目'!$I$13:$I$57))</f>
      </c>
      <c r="AB26" s="147">
        <f t="shared" si="8"/>
      </c>
      <c r="AC26" s="158"/>
    </row>
    <row r="27" spans="1:29" s="40" customFormat="1" ht="19.5" customHeight="1">
      <c r="A27" s="135">
        <f>'個人種目'!A36</f>
        <v>24</v>
      </c>
      <c r="B27" s="136">
        <f>'個人種目'!D36</f>
      </c>
      <c r="C27" s="136">
        <f>IF(B27="","",'個人種目'!E36)</f>
      </c>
      <c r="D27" s="137">
        <f>'個人種目'!I36</f>
      </c>
      <c r="E27" s="148"/>
      <c r="F27" s="149">
        <v>23</v>
      </c>
      <c r="G27" s="150">
        <f>IF(J27="","",'個人種目'!$F$3)</f>
      </c>
      <c r="H27" s="150">
        <f>IF(J27="","",'個人種目'!$O$3)</f>
      </c>
      <c r="I27" s="150">
        <f>IF(K27="","",'大会申込み'!$N$8)</f>
      </c>
      <c r="J27" s="151"/>
      <c r="K27" s="152">
        <f t="shared" si="6"/>
      </c>
      <c r="L27" s="153"/>
      <c r="M27" s="151"/>
      <c r="N27" s="154">
        <f t="shared" si="7"/>
      </c>
      <c r="O27" s="151"/>
      <c r="P27" s="151"/>
      <c r="Q27" s="155">
        <f>IF(P27="","",LOOKUP(P27,'個人種目'!$A$13:$A$57,'個人種目'!$E$13:$E$57))</f>
      </c>
      <c r="R27" s="156">
        <f>IF(P27="","",LOOKUP(P27,'個人種目'!$A$13:$A$57,'個人種目'!$I$13:$I$57))</f>
      </c>
      <c r="S27" s="157"/>
      <c r="T27" s="155">
        <f>IF(S27="","",LOOKUP(S27,'個人種目'!$A$13:$A$57,'個人種目'!$E$13:$E$57))</f>
      </c>
      <c r="U27" s="156">
        <f>IF(S27="","",LOOKUP(S27,'個人種目'!$A$13:$A$57,'個人種目'!$I$13:$I$57))</f>
      </c>
      <c r="V27" s="157"/>
      <c r="W27" s="155">
        <f>IF(V27="","",LOOKUP(V27,'個人種目'!$A$13:$A$57,'個人種目'!$E$13:$E$57))</f>
      </c>
      <c r="X27" s="156">
        <f>IF(V27="","",LOOKUP(V27,'個人種目'!$A$13:$A$57,'個人種目'!$I$13:$I$57))</f>
      </c>
      <c r="Y27" s="157"/>
      <c r="Z27" s="155">
        <f>IF(Y27="","",LOOKUP(Y27,'個人種目'!$A$13:$A$57,'個人種目'!$E$13:$E$57))</f>
      </c>
      <c r="AA27" s="156">
        <f>IF(Y27="","",LOOKUP(Y27,'個人種目'!$A$13:$A$57,'個人種目'!$I$13:$I$57))</f>
      </c>
      <c r="AB27" s="147">
        <f t="shared" si="8"/>
      </c>
      <c r="AC27" s="158"/>
    </row>
    <row r="28" spans="1:29" s="40" customFormat="1" ht="19.5" customHeight="1">
      <c r="A28" s="135">
        <f>'個人種目'!A37</f>
        <v>25</v>
      </c>
      <c r="B28" s="136">
        <f>'個人種目'!D37</f>
      </c>
      <c r="C28" s="136">
        <f>IF(B28="","",'個人種目'!E37)</f>
      </c>
      <c r="D28" s="137">
        <f>'個人種目'!I37</f>
      </c>
      <c r="E28" s="148"/>
      <c r="F28" s="149">
        <v>24</v>
      </c>
      <c r="G28" s="150">
        <f>IF(J28="","",'個人種目'!$F$3)</f>
      </c>
      <c r="H28" s="150">
        <f>IF(J28="","",'個人種目'!$O$3)</f>
      </c>
      <c r="I28" s="150">
        <f>IF(K28="","",'大会申込み'!$N$8)</f>
      </c>
      <c r="J28" s="151"/>
      <c r="K28" s="152">
        <f t="shared" si="6"/>
      </c>
      <c r="L28" s="153"/>
      <c r="M28" s="151"/>
      <c r="N28" s="154">
        <f t="shared" si="7"/>
      </c>
      <c r="O28" s="151"/>
      <c r="P28" s="151"/>
      <c r="Q28" s="155">
        <f>IF(P28="","",LOOKUP(P28,'個人種目'!$A$13:$A$57,'個人種目'!$E$13:$E$57))</f>
      </c>
      <c r="R28" s="156">
        <f>IF(P28="","",LOOKUP(P28,'個人種目'!$A$13:$A$57,'個人種目'!$I$13:$I$57))</f>
      </c>
      <c r="S28" s="157"/>
      <c r="T28" s="155">
        <f>IF(S28="","",LOOKUP(S28,'個人種目'!$A$13:$A$57,'個人種目'!$E$13:$E$57))</f>
      </c>
      <c r="U28" s="156">
        <f>IF(S28="","",LOOKUP(S28,'個人種目'!$A$13:$A$57,'個人種目'!$I$13:$I$57))</f>
      </c>
      <c r="V28" s="157"/>
      <c r="W28" s="155">
        <f>IF(V28="","",LOOKUP(V28,'個人種目'!$A$13:$A$57,'個人種目'!$E$13:$E$57))</f>
      </c>
      <c r="X28" s="156">
        <f>IF(V28="","",LOOKUP(V28,'個人種目'!$A$13:$A$57,'個人種目'!$I$13:$I$57))</f>
      </c>
      <c r="Y28" s="157"/>
      <c r="Z28" s="155">
        <f>IF(Y28="","",LOOKUP(Y28,'個人種目'!$A$13:$A$57,'個人種目'!$E$13:$E$57))</f>
      </c>
      <c r="AA28" s="156">
        <f>IF(Y28="","",LOOKUP(Y28,'個人種目'!$A$13:$A$57,'個人種目'!$I$13:$I$57))</f>
      </c>
      <c r="AB28" s="147">
        <f t="shared" si="8"/>
      </c>
      <c r="AC28" s="158"/>
    </row>
    <row r="29" spans="1:29" s="40" customFormat="1" ht="19.5" customHeight="1">
      <c r="A29" s="135">
        <f>'個人種目'!A38</f>
        <v>26</v>
      </c>
      <c r="B29" s="136">
        <f>'個人種目'!D38</f>
      </c>
      <c r="C29" s="136">
        <f>IF(B29="","",'個人種目'!E38)</f>
      </c>
      <c r="D29" s="137">
        <f>'個人種目'!I38</f>
      </c>
      <c r="E29" s="148"/>
      <c r="F29" s="149">
        <v>25</v>
      </c>
      <c r="G29" s="150">
        <f>IF(J29="","",'個人種目'!$F$3)</f>
      </c>
      <c r="H29" s="150">
        <f>IF(J29="","",'個人種目'!$O$3)</f>
      </c>
      <c r="I29" s="150">
        <f>IF(K29="","",'大会申込み'!$N$8)</f>
      </c>
      <c r="J29" s="151"/>
      <c r="K29" s="152">
        <f t="shared" si="6"/>
      </c>
      <c r="L29" s="153"/>
      <c r="M29" s="151"/>
      <c r="N29" s="154">
        <f t="shared" si="7"/>
      </c>
      <c r="O29" s="151"/>
      <c r="P29" s="151"/>
      <c r="Q29" s="155">
        <f>IF(P29="","",LOOKUP(P29,'個人種目'!$A$13:$A$57,'個人種目'!$E$13:$E$57))</f>
      </c>
      <c r="R29" s="156">
        <f>IF(P29="","",LOOKUP(P29,'個人種目'!$A$13:$A$57,'個人種目'!$I$13:$I$57))</f>
      </c>
      <c r="S29" s="157"/>
      <c r="T29" s="155">
        <f>IF(S29="","",LOOKUP(S29,'個人種目'!$A$13:$A$57,'個人種目'!$E$13:$E$57))</f>
      </c>
      <c r="U29" s="156">
        <f>IF(S29="","",LOOKUP(S29,'個人種目'!$A$13:$A$57,'個人種目'!$I$13:$I$57))</f>
      </c>
      <c r="V29" s="157"/>
      <c r="W29" s="155">
        <f>IF(V29="","",LOOKUP(V29,'個人種目'!$A$13:$A$57,'個人種目'!$E$13:$E$57))</f>
      </c>
      <c r="X29" s="156">
        <f>IF(V29="","",LOOKUP(V29,'個人種目'!$A$13:$A$57,'個人種目'!$I$13:$I$57))</f>
      </c>
      <c r="Y29" s="157"/>
      <c r="Z29" s="155">
        <f>IF(Y29="","",LOOKUP(Y29,'個人種目'!$A$13:$A$57,'個人種目'!$E$13:$E$57))</f>
      </c>
      <c r="AA29" s="156">
        <f>IF(Y29="","",LOOKUP(Y29,'個人種目'!$A$13:$A$57,'個人種目'!$I$13:$I$57))</f>
      </c>
      <c r="AB29" s="147">
        <f t="shared" si="8"/>
      </c>
      <c r="AC29" s="158"/>
    </row>
    <row r="30" spans="1:29" s="40" customFormat="1" ht="19.5" customHeight="1">
      <c r="A30" s="135">
        <f>'個人種目'!A39</f>
        <v>27</v>
      </c>
      <c r="B30" s="136">
        <f>'個人種目'!D39</f>
      </c>
      <c r="C30" s="136">
        <f>IF(B30="","",'個人種目'!E39)</f>
      </c>
      <c r="D30" s="137">
        <f>'個人種目'!I39</f>
      </c>
      <c r="E30" s="148"/>
      <c r="F30" s="149">
        <v>26</v>
      </c>
      <c r="G30" s="150">
        <f>IF(J30="","",'個人種目'!$F$3)</f>
      </c>
      <c r="H30" s="150">
        <f>IF(J30="","",'個人種目'!$O$3)</f>
      </c>
      <c r="I30" s="150">
        <f>IF(K30="","",'大会申込み'!$N$8)</f>
      </c>
      <c r="J30" s="151"/>
      <c r="K30" s="152">
        <f t="shared" si="6"/>
      </c>
      <c r="L30" s="153"/>
      <c r="M30" s="151"/>
      <c r="N30" s="154">
        <f t="shared" si="7"/>
      </c>
      <c r="O30" s="151"/>
      <c r="P30" s="151"/>
      <c r="Q30" s="155">
        <f>IF(P30="","",LOOKUP(P30,'個人種目'!$A$13:$A$57,'個人種目'!$E$13:$E$57))</f>
      </c>
      <c r="R30" s="156">
        <f>IF(P30="","",LOOKUP(P30,'個人種目'!$A$13:$A$57,'個人種目'!$I$13:$I$57))</f>
      </c>
      <c r="S30" s="157"/>
      <c r="T30" s="155">
        <f>IF(S30="","",LOOKUP(S30,'個人種目'!$A$13:$A$57,'個人種目'!$E$13:$E$57))</f>
      </c>
      <c r="U30" s="156">
        <f>IF(S30="","",LOOKUP(S30,'個人種目'!$A$13:$A$57,'個人種目'!$I$13:$I$57))</f>
      </c>
      <c r="V30" s="157"/>
      <c r="W30" s="155">
        <f>IF(V30="","",LOOKUP(V30,'個人種目'!$A$13:$A$57,'個人種目'!$E$13:$E$57))</f>
      </c>
      <c r="X30" s="156">
        <f>IF(V30="","",LOOKUP(V30,'個人種目'!$A$13:$A$57,'個人種目'!$I$13:$I$57))</f>
      </c>
      <c r="Y30" s="157"/>
      <c r="Z30" s="155">
        <f>IF(Y30="","",LOOKUP(Y30,'個人種目'!$A$13:$A$57,'個人種目'!$E$13:$E$57))</f>
      </c>
      <c r="AA30" s="156">
        <f>IF(Y30="","",LOOKUP(Y30,'個人種目'!$A$13:$A$57,'個人種目'!$I$13:$I$57))</f>
      </c>
      <c r="AB30" s="147">
        <f t="shared" si="8"/>
      </c>
      <c r="AC30" s="158"/>
    </row>
    <row r="31" spans="1:29" s="40" customFormat="1" ht="19.5" customHeight="1">
      <c r="A31" s="135">
        <f>'個人種目'!A40</f>
        <v>28</v>
      </c>
      <c r="B31" s="136">
        <f>'個人種目'!D40</f>
      </c>
      <c r="C31" s="136">
        <f>IF(B31="","",'個人種目'!E40)</f>
      </c>
      <c r="D31" s="137">
        <f>'個人種目'!I40</f>
      </c>
      <c r="E31" s="148"/>
      <c r="F31" s="149">
        <v>27</v>
      </c>
      <c r="G31" s="150">
        <f>IF(J31="","",'個人種目'!$F$3)</f>
      </c>
      <c r="H31" s="150">
        <f>IF(J31="","",'個人種目'!$O$3)</f>
      </c>
      <c r="I31" s="150">
        <f>IF(K31="","",'大会申込み'!$N$8)</f>
      </c>
      <c r="J31" s="151"/>
      <c r="K31" s="152">
        <f t="shared" si="6"/>
      </c>
      <c r="L31" s="153"/>
      <c r="M31" s="151"/>
      <c r="N31" s="154">
        <f t="shared" si="7"/>
      </c>
      <c r="O31" s="151"/>
      <c r="P31" s="151"/>
      <c r="Q31" s="155">
        <f>IF(P31="","",LOOKUP(P31,'個人種目'!$A$13:$A$57,'個人種目'!$E$13:$E$57))</f>
      </c>
      <c r="R31" s="156">
        <f>IF(P31="","",LOOKUP(P31,'個人種目'!$A$13:$A$57,'個人種目'!$I$13:$I$57))</f>
      </c>
      <c r="S31" s="157"/>
      <c r="T31" s="155">
        <f>IF(S31="","",LOOKUP(S31,'個人種目'!$A$13:$A$57,'個人種目'!$E$13:$E$57))</f>
      </c>
      <c r="U31" s="156">
        <f>IF(S31="","",LOOKUP(S31,'個人種目'!$A$13:$A$57,'個人種目'!$I$13:$I$57))</f>
      </c>
      <c r="V31" s="157"/>
      <c r="W31" s="155">
        <f>IF(V31="","",LOOKUP(V31,'個人種目'!$A$13:$A$57,'個人種目'!$E$13:$E$57))</f>
      </c>
      <c r="X31" s="156">
        <f>IF(V31="","",LOOKUP(V31,'個人種目'!$A$13:$A$57,'個人種目'!$I$13:$I$57))</f>
      </c>
      <c r="Y31" s="157"/>
      <c r="Z31" s="155">
        <f>IF(Y31="","",LOOKUP(Y31,'個人種目'!$A$13:$A$57,'個人種目'!$E$13:$E$57))</f>
      </c>
      <c r="AA31" s="156">
        <f>IF(Y31="","",LOOKUP(Y31,'個人種目'!$A$13:$A$57,'個人種目'!$I$13:$I$57))</f>
      </c>
      <c r="AB31" s="147">
        <f t="shared" si="8"/>
      </c>
      <c r="AC31" s="158"/>
    </row>
    <row r="32" spans="1:29" s="40" customFormat="1" ht="19.5" customHeight="1">
      <c r="A32" s="135">
        <f>'個人種目'!A41</f>
        <v>29</v>
      </c>
      <c r="B32" s="136">
        <f>'個人種目'!D41</f>
      </c>
      <c r="C32" s="136">
        <f>IF(B32="","",'個人種目'!E41)</f>
      </c>
      <c r="D32" s="137">
        <f>'個人種目'!I41</f>
      </c>
      <c r="E32" s="148"/>
      <c r="F32" s="149">
        <v>28</v>
      </c>
      <c r="G32" s="150">
        <f>IF(J32="","",'個人種目'!$F$3)</f>
      </c>
      <c r="H32" s="150">
        <f>IF(J32="","",'個人種目'!$O$3)</f>
      </c>
      <c r="I32" s="150">
        <f>IF(K32="","",'大会申込み'!$N$8)</f>
      </c>
      <c r="J32" s="151"/>
      <c r="K32" s="152">
        <f t="shared" si="6"/>
      </c>
      <c r="L32" s="153"/>
      <c r="M32" s="151"/>
      <c r="N32" s="154">
        <f t="shared" si="7"/>
      </c>
      <c r="O32" s="151"/>
      <c r="P32" s="151"/>
      <c r="Q32" s="155">
        <f>IF(P32="","",LOOKUP(P32,'個人種目'!$A$13:$A$57,'個人種目'!$E$13:$E$57))</f>
      </c>
      <c r="R32" s="156">
        <f>IF(P32="","",LOOKUP(P32,'個人種目'!$A$13:$A$57,'個人種目'!$I$13:$I$57))</f>
      </c>
      <c r="S32" s="157"/>
      <c r="T32" s="155">
        <f>IF(S32="","",LOOKUP(S32,'個人種目'!$A$13:$A$57,'個人種目'!$E$13:$E$57))</f>
      </c>
      <c r="U32" s="156">
        <f>IF(S32="","",LOOKUP(S32,'個人種目'!$A$13:$A$57,'個人種目'!$I$13:$I$57))</f>
      </c>
      <c r="V32" s="157"/>
      <c r="W32" s="155">
        <f>IF(V32="","",LOOKUP(V32,'個人種目'!$A$13:$A$57,'個人種目'!$E$13:$E$57))</f>
      </c>
      <c r="X32" s="156">
        <f>IF(V32="","",LOOKUP(V32,'個人種目'!$A$13:$A$57,'個人種目'!$I$13:$I$57))</f>
      </c>
      <c r="Y32" s="157"/>
      <c r="Z32" s="155">
        <f>IF(Y32="","",LOOKUP(Y32,'個人種目'!$A$13:$A$57,'個人種目'!$E$13:$E$57))</f>
      </c>
      <c r="AA32" s="156">
        <f>IF(Y32="","",LOOKUP(Y32,'個人種目'!$A$13:$A$57,'個人種目'!$I$13:$I$57))</f>
      </c>
      <c r="AB32" s="147">
        <f t="shared" si="8"/>
      </c>
      <c r="AC32" s="158"/>
    </row>
    <row r="33" spans="1:29" s="40" customFormat="1" ht="19.5" customHeight="1">
      <c r="A33" s="135">
        <f>'個人種目'!A42</f>
        <v>30</v>
      </c>
      <c r="B33" s="136">
        <f>'個人種目'!D42</f>
      </c>
      <c r="C33" s="136">
        <f>IF(B33="","",'個人種目'!E42)</f>
      </c>
      <c r="D33" s="137">
        <f>'個人種目'!I42</f>
      </c>
      <c r="E33" s="148"/>
      <c r="F33" s="149">
        <v>29</v>
      </c>
      <c r="G33" s="150">
        <f>IF(J33="","",'個人種目'!$F$3)</f>
      </c>
      <c r="H33" s="150">
        <f>IF(J33="","",'個人種目'!$O$3)</f>
      </c>
      <c r="I33" s="150">
        <f>IF(K33="","",'大会申込み'!$N$8)</f>
      </c>
      <c r="J33" s="151"/>
      <c r="K33" s="152">
        <f aca="true" t="shared" si="9" ref="K33:K44">IF(J33="","",IF(J33=1,"男子",IF(J33=2,"女子","混合")))</f>
      </c>
      <c r="L33" s="153"/>
      <c r="M33" s="151"/>
      <c r="N33" s="154">
        <f aca="true" t="shared" si="10" ref="N33:N44">IF(M33="","",IF(M33=6,"ﾌﾘｰﾘﾚｰ","ﾒﾄﾞﾚｰﾘﾚｰ"))</f>
      </c>
      <c r="O33" s="151"/>
      <c r="P33" s="151"/>
      <c r="Q33" s="155">
        <f>IF(P33="","",LOOKUP(P33,'個人種目'!$A$13:$A$57,'個人種目'!$E$13:$E$57))</f>
      </c>
      <c r="R33" s="156">
        <f>IF(P33="","",LOOKUP(P33,'個人種目'!$A$13:$A$57,'個人種目'!$I$13:$I$57))</f>
      </c>
      <c r="S33" s="157"/>
      <c r="T33" s="155">
        <f>IF(S33="","",LOOKUP(S33,'個人種目'!$A$13:$A$57,'個人種目'!$E$13:$E$57))</f>
      </c>
      <c r="U33" s="156">
        <f>IF(S33="","",LOOKUP(S33,'個人種目'!$A$13:$A$57,'個人種目'!$I$13:$I$57))</f>
      </c>
      <c r="V33" s="157"/>
      <c r="W33" s="155">
        <f>IF(V33="","",LOOKUP(V33,'個人種目'!$A$13:$A$57,'個人種目'!$E$13:$E$57))</f>
      </c>
      <c r="X33" s="156">
        <f>IF(V33="","",LOOKUP(V33,'個人種目'!$A$13:$A$57,'個人種目'!$I$13:$I$57))</f>
      </c>
      <c r="Y33" s="157"/>
      <c r="Z33" s="155">
        <f>IF(Y33="","",LOOKUP(Y33,'個人種目'!$A$13:$A$57,'個人種目'!$E$13:$E$57))</f>
      </c>
      <c r="AA33" s="156">
        <f>IF(Y33="","",LOOKUP(Y33,'個人種目'!$A$13:$A$57,'個人種目'!$I$13:$I$57))</f>
      </c>
      <c r="AB33" s="147">
        <f aca="true" t="shared" si="11" ref="AB33:AB44">IF(R33="","",R33+U33+X33+AA33)</f>
      </c>
      <c r="AC33" s="158"/>
    </row>
    <row r="34" spans="1:29" s="40" customFormat="1" ht="19.5" customHeight="1">
      <c r="A34" s="135">
        <f>'個人種目'!A43</f>
        <v>31</v>
      </c>
      <c r="B34" s="136">
        <f>'個人種目'!D43</f>
      </c>
      <c r="C34" s="136">
        <f>IF(B34="","",'個人種目'!E43)</f>
      </c>
      <c r="D34" s="137">
        <f>'個人種目'!I43</f>
      </c>
      <c r="E34" s="148"/>
      <c r="F34" s="149">
        <v>30</v>
      </c>
      <c r="G34" s="150">
        <f>IF(J34="","",'個人種目'!$F$3)</f>
      </c>
      <c r="H34" s="150">
        <f>IF(J34="","",'個人種目'!$O$3)</f>
      </c>
      <c r="I34" s="150">
        <f>IF(K34="","",'大会申込み'!$N$8)</f>
      </c>
      <c r="J34" s="151"/>
      <c r="K34" s="152">
        <f t="shared" si="9"/>
      </c>
      <c r="L34" s="153"/>
      <c r="M34" s="151"/>
      <c r="N34" s="154">
        <f t="shared" si="10"/>
      </c>
      <c r="O34" s="151"/>
      <c r="P34" s="151"/>
      <c r="Q34" s="155">
        <f>IF(P34="","",LOOKUP(P34,'個人種目'!$A$13:$A$57,'個人種目'!$E$13:$E$57))</f>
      </c>
      <c r="R34" s="156">
        <f>IF(P34="","",LOOKUP(P34,'個人種目'!$A$13:$A$57,'個人種目'!$I$13:$I$57))</f>
      </c>
      <c r="S34" s="157"/>
      <c r="T34" s="155">
        <f>IF(S34="","",LOOKUP(S34,'個人種目'!$A$13:$A$57,'個人種目'!$E$13:$E$57))</f>
      </c>
      <c r="U34" s="156">
        <f>IF(S34="","",LOOKUP(S34,'個人種目'!$A$13:$A$57,'個人種目'!$I$13:$I$57))</f>
      </c>
      <c r="V34" s="157"/>
      <c r="W34" s="155">
        <f>IF(V34="","",LOOKUP(V34,'個人種目'!$A$13:$A$57,'個人種目'!$E$13:$E$57))</f>
      </c>
      <c r="X34" s="156">
        <f>IF(V34="","",LOOKUP(V34,'個人種目'!$A$13:$A$57,'個人種目'!$I$13:$I$57))</f>
      </c>
      <c r="Y34" s="157"/>
      <c r="Z34" s="155">
        <f>IF(Y34="","",LOOKUP(Y34,'個人種目'!$A$13:$A$57,'個人種目'!$E$13:$E$57))</f>
      </c>
      <c r="AA34" s="156">
        <f>IF(Y34="","",LOOKUP(Y34,'個人種目'!$A$13:$A$57,'個人種目'!$I$13:$I$57))</f>
      </c>
      <c r="AB34" s="147">
        <f t="shared" si="11"/>
      </c>
      <c r="AC34" s="158"/>
    </row>
    <row r="35" spans="1:29" s="40" customFormat="1" ht="19.5" customHeight="1">
      <c r="A35" s="135">
        <f>'個人種目'!A44</f>
        <v>32</v>
      </c>
      <c r="B35" s="136">
        <f>'個人種目'!D44</f>
      </c>
      <c r="C35" s="136">
        <f>IF(B35="","",'個人種目'!E44)</f>
      </c>
      <c r="D35" s="137">
        <f>'個人種目'!I44</f>
      </c>
      <c r="E35" s="148"/>
      <c r="F35" s="149">
        <v>31</v>
      </c>
      <c r="G35" s="150">
        <f>IF(J35="","",'個人種目'!$F$3)</f>
      </c>
      <c r="H35" s="150">
        <f>IF(J35="","",'個人種目'!$O$3)</f>
      </c>
      <c r="I35" s="150">
        <f>IF(K35="","",'大会申込み'!$N$8)</f>
      </c>
      <c r="J35" s="151"/>
      <c r="K35" s="152">
        <f t="shared" si="9"/>
      </c>
      <c r="L35" s="153"/>
      <c r="M35" s="151"/>
      <c r="N35" s="154">
        <f t="shared" si="10"/>
      </c>
      <c r="O35" s="151"/>
      <c r="P35" s="151"/>
      <c r="Q35" s="155">
        <f>IF(P35="","",LOOKUP(P35,'個人種目'!$A$13:$A$57,'個人種目'!$E$13:$E$57))</f>
      </c>
      <c r="R35" s="156">
        <f>IF(P35="","",LOOKUP(P35,'個人種目'!$A$13:$A$57,'個人種目'!$I$13:$I$57))</f>
      </c>
      <c r="S35" s="157"/>
      <c r="T35" s="155">
        <f>IF(S35="","",LOOKUP(S35,'個人種目'!$A$13:$A$57,'個人種目'!$E$13:$E$57))</f>
      </c>
      <c r="U35" s="156">
        <f>IF(S35="","",LOOKUP(S35,'個人種目'!$A$13:$A$57,'個人種目'!$I$13:$I$57))</f>
      </c>
      <c r="V35" s="157"/>
      <c r="W35" s="155">
        <f>IF(V35="","",LOOKUP(V35,'個人種目'!$A$13:$A$57,'個人種目'!$E$13:$E$57))</f>
      </c>
      <c r="X35" s="156">
        <f>IF(V35="","",LOOKUP(V35,'個人種目'!$A$13:$A$57,'個人種目'!$I$13:$I$57))</f>
      </c>
      <c r="Y35" s="157"/>
      <c r="Z35" s="155">
        <f>IF(Y35="","",LOOKUP(Y35,'個人種目'!$A$13:$A$57,'個人種目'!$E$13:$E$57))</f>
      </c>
      <c r="AA35" s="156">
        <f>IF(Y35="","",LOOKUP(Y35,'個人種目'!$A$13:$A$57,'個人種目'!$I$13:$I$57))</f>
      </c>
      <c r="AB35" s="147">
        <f t="shared" si="11"/>
      </c>
      <c r="AC35" s="158"/>
    </row>
    <row r="36" spans="1:29" s="40" customFormat="1" ht="19.5" customHeight="1">
      <c r="A36" s="135">
        <f>'個人種目'!A45</f>
        <v>33</v>
      </c>
      <c r="B36" s="136">
        <f>'個人種目'!D45</f>
      </c>
      <c r="C36" s="136">
        <f>IF(B36="","",'個人種目'!E45)</f>
      </c>
      <c r="D36" s="137">
        <f>'個人種目'!I45</f>
      </c>
      <c r="E36" s="148"/>
      <c r="F36" s="149">
        <v>32</v>
      </c>
      <c r="G36" s="150">
        <f>IF(J36="","",'個人種目'!$F$3)</f>
      </c>
      <c r="H36" s="150">
        <f>IF(J36="","",'個人種目'!$O$3)</f>
      </c>
      <c r="I36" s="150">
        <f>IF(K36="","",'大会申込み'!$N$8)</f>
      </c>
      <c r="J36" s="151"/>
      <c r="K36" s="152">
        <f t="shared" si="9"/>
      </c>
      <c r="L36" s="153"/>
      <c r="M36" s="151"/>
      <c r="N36" s="154">
        <f t="shared" si="10"/>
      </c>
      <c r="O36" s="151"/>
      <c r="P36" s="151"/>
      <c r="Q36" s="155">
        <f>IF(P36="","",LOOKUP(P36,'個人種目'!$A$13:$A$57,'個人種目'!$E$13:$E$57))</f>
      </c>
      <c r="R36" s="156">
        <f>IF(P36="","",LOOKUP(P36,'個人種目'!$A$13:$A$57,'個人種目'!$I$13:$I$57))</f>
      </c>
      <c r="S36" s="157"/>
      <c r="T36" s="155">
        <f>IF(S36="","",LOOKUP(S36,'個人種目'!$A$13:$A$57,'個人種目'!$E$13:$E$57))</f>
      </c>
      <c r="U36" s="156">
        <f>IF(S36="","",LOOKUP(S36,'個人種目'!$A$13:$A$57,'個人種目'!$I$13:$I$57))</f>
      </c>
      <c r="V36" s="157"/>
      <c r="W36" s="155">
        <f>IF(V36="","",LOOKUP(V36,'個人種目'!$A$13:$A$57,'個人種目'!$E$13:$E$57))</f>
      </c>
      <c r="X36" s="156">
        <f>IF(V36="","",LOOKUP(V36,'個人種目'!$A$13:$A$57,'個人種目'!$I$13:$I$57))</f>
      </c>
      <c r="Y36" s="157"/>
      <c r="Z36" s="155">
        <f>IF(Y36="","",LOOKUP(Y36,'個人種目'!$A$13:$A$57,'個人種目'!$E$13:$E$57))</f>
      </c>
      <c r="AA36" s="156">
        <f>IF(Y36="","",LOOKUP(Y36,'個人種目'!$A$13:$A$57,'個人種目'!$I$13:$I$57))</f>
      </c>
      <c r="AB36" s="147">
        <f t="shared" si="11"/>
      </c>
      <c r="AC36" s="158"/>
    </row>
    <row r="37" spans="1:29" s="40" customFormat="1" ht="19.5" customHeight="1">
      <c r="A37" s="135">
        <f>'個人種目'!A46</f>
        <v>34</v>
      </c>
      <c r="B37" s="136">
        <f>'個人種目'!D46</f>
      </c>
      <c r="C37" s="136">
        <f>IF(B37="","",'個人種目'!E46)</f>
      </c>
      <c r="D37" s="137">
        <f>'個人種目'!I46</f>
      </c>
      <c r="E37" s="148"/>
      <c r="F37" s="149">
        <v>33</v>
      </c>
      <c r="G37" s="150">
        <f>IF(J37="","",'個人種目'!$F$3)</f>
      </c>
      <c r="H37" s="150">
        <f>IF(J37="","",'個人種目'!$O$3)</f>
      </c>
      <c r="I37" s="150">
        <f>IF(K37="","",'大会申込み'!$N$8)</f>
      </c>
      <c r="J37" s="151"/>
      <c r="K37" s="152">
        <f t="shared" si="9"/>
      </c>
      <c r="L37" s="153"/>
      <c r="M37" s="151"/>
      <c r="N37" s="154">
        <f t="shared" si="10"/>
      </c>
      <c r="O37" s="151"/>
      <c r="P37" s="151"/>
      <c r="Q37" s="155">
        <f>IF(P37="","",LOOKUP(P37,'個人種目'!$A$13:$A$57,'個人種目'!$E$13:$E$57))</f>
      </c>
      <c r="R37" s="156">
        <f>IF(P37="","",LOOKUP(P37,'個人種目'!$A$13:$A$57,'個人種目'!$I$13:$I$57))</f>
      </c>
      <c r="S37" s="157"/>
      <c r="T37" s="155">
        <f>IF(S37="","",LOOKUP(S37,'個人種目'!$A$13:$A$57,'個人種目'!$E$13:$E$57))</f>
      </c>
      <c r="U37" s="156">
        <f>IF(S37="","",LOOKUP(S37,'個人種目'!$A$13:$A$57,'個人種目'!$I$13:$I$57))</f>
      </c>
      <c r="V37" s="157"/>
      <c r="W37" s="155">
        <f>IF(V37="","",LOOKUP(V37,'個人種目'!$A$13:$A$57,'個人種目'!$E$13:$E$57))</f>
      </c>
      <c r="X37" s="156">
        <f>IF(V37="","",LOOKUP(V37,'個人種目'!$A$13:$A$57,'個人種目'!$I$13:$I$57))</f>
      </c>
      <c r="Y37" s="157"/>
      <c r="Z37" s="155">
        <f>IF(Y37="","",LOOKUP(Y37,'個人種目'!$A$13:$A$57,'個人種目'!$E$13:$E$57))</f>
      </c>
      <c r="AA37" s="156">
        <f>IF(Y37="","",LOOKUP(Y37,'個人種目'!$A$13:$A$57,'個人種目'!$I$13:$I$57))</f>
      </c>
      <c r="AB37" s="147">
        <f t="shared" si="11"/>
      </c>
      <c r="AC37" s="158"/>
    </row>
    <row r="38" spans="1:29" s="40" customFormat="1" ht="19.5" customHeight="1">
      <c r="A38" s="135">
        <f>'個人種目'!A47</f>
        <v>35</v>
      </c>
      <c r="B38" s="136">
        <f>'個人種目'!D47</f>
      </c>
      <c r="C38" s="136">
        <f>IF(B38="","",'個人種目'!E47)</f>
      </c>
      <c r="D38" s="137">
        <f>'個人種目'!I47</f>
      </c>
      <c r="E38" s="148"/>
      <c r="F38" s="149">
        <v>34</v>
      </c>
      <c r="G38" s="150">
        <f>IF(J38="","",'個人種目'!$F$3)</f>
      </c>
      <c r="H38" s="150">
        <f>IF(J38="","",'個人種目'!$O$3)</f>
      </c>
      <c r="I38" s="150">
        <f>IF(K38="","",'大会申込み'!$N$8)</f>
      </c>
      <c r="J38" s="151"/>
      <c r="K38" s="152">
        <f t="shared" si="9"/>
      </c>
      <c r="L38" s="153"/>
      <c r="M38" s="151"/>
      <c r="N38" s="154">
        <f t="shared" si="10"/>
      </c>
      <c r="O38" s="151"/>
      <c r="P38" s="151"/>
      <c r="Q38" s="155">
        <f>IF(P38="","",LOOKUP(P38,'個人種目'!$A$13:$A$57,'個人種目'!$E$13:$E$57))</f>
      </c>
      <c r="R38" s="156">
        <f>IF(P38="","",LOOKUP(P38,'個人種目'!$A$13:$A$57,'個人種目'!$I$13:$I$57))</f>
      </c>
      <c r="S38" s="157"/>
      <c r="T38" s="155">
        <f>IF(S38="","",LOOKUP(S38,'個人種目'!$A$13:$A$57,'個人種目'!$E$13:$E$57))</f>
      </c>
      <c r="U38" s="156">
        <f>IF(S38="","",LOOKUP(S38,'個人種目'!$A$13:$A$57,'個人種目'!$I$13:$I$57))</f>
      </c>
      <c r="V38" s="157"/>
      <c r="W38" s="155">
        <f>IF(V38="","",LOOKUP(V38,'個人種目'!$A$13:$A$57,'個人種目'!$E$13:$E$57))</f>
      </c>
      <c r="X38" s="156">
        <f>IF(V38="","",LOOKUP(V38,'個人種目'!$A$13:$A$57,'個人種目'!$I$13:$I$57))</f>
      </c>
      <c r="Y38" s="157"/>
      <c r="Z38" s="155">
        <f>IF(Y38="","",LOOKUP(Y38,'個人種目'!$A$13:$A$57,'個人種目'!$E$13:$E$57))</f>
      </c>
      <c r="AA38" s="156">
        <f>IF(Y38="","",LOOKUP(Y38,'個人種目'!$A$13:$A$57,'個人種目'!$I$13:$I$57))</f>
      </c>
      <c r="AB38" s="147">
        <f t="shared" si="11"/>
      </c>
      <c r="AC38" s="158"/>
    </row>
    <row r="39" spans="1:29" s="40" customFormat="1" ht="19.5" customHeight="1">
      <c r="A39" s="135">
        <f>'個人種目'!A48</f>
        <v>36</v>
      </c>
      <c r="B39" s="136">
        <f>'個人種目'!D48</f>
      </c>
      <c r="C39" s="136">
        <f>IF(B39="","",'個人種目'!E48)</f>
      </c>
      <c r="D39" s="137">
        <f>'個人種目'!I48</f>
      </c>
      <c r="E39" s="148"/>
      <c r="F39" s="149">
        <v>35</v>
      </c>
      <c r="G39" s="150">
        <f>IF(J39="","",'個人種目'!$F$3)</f>
      </c>
      <c r="H39" s="150">
        <f>IF(J39="","",'個人種目'!$O$3)</f>
      </c>
      <c r="I39" s="150">
        <f>IF(K39="","",'大会申込み'!$N$8)</f>
      </c>
      <c r="J39" s="151"/>
      <c r="K39" s="152">
        <f t="shared" si="9"/>
      </c>
      <c r="L39" s="153"/>
      <c r="M39" s="151"/>
      <c r="N39" s="154">
        <f t="shared" si="10"/>
      </c>
      <c r="O39" s="151"/>
      <c r="P39" s="151"/>
      <c r="Q39" s="155">
        <f>IF(P39="","",LOOKUP(P39,'個人種目'!$A$13:$A$57,'個人種目'!$E$13:$E$57))</f>
      </c>
      <c r="R39" s="156">
        <f>IF(P39="","",LOOKUP(P39,'個人種目'!$A$13:$A$57,'個人種目'!$I$13:$I$57))</f>
      </c>
      <c r="S39" s="157"/>
      <c r="T39" s="155">
        <f>IF(S39="","",LOOKUP(S39,'個人種目'!$A$13:$A$57,'個人種目'!$E$13:$E$57))</f>
      </c>
      <c r="U39" s="156">
        <f>IF(S39="","",LOOKUP(S39,'個人種目'!$A$13:$A$57,'個人種目'!$I$13:$I$57))</f>
      </c>
      <c r="V39" s="157"/>
      <c r="W39" s="155">
        <f>IF(V39="","",LOOKUP(V39,'個人種目'!$A$13:$A$57,'個人種目'!$E$13:$E$57))</f>
      </c>
      <c r="X39" s="156">
        <f>IF(V39="","",LOOKUP(V39,'個人種目'!$A$13:$A$57,'個人種目'!$I$13:$I$57))</f>
      </c>
      <c r="Y39" s="157"/>
      <c r="Z39" s="155">
        <f>IF(Y39="","",LOOKUP(Y39,'個人種目'!$A$13:$A$57,'個人種目'!$E$13:$E$57))</f>
      </c>
      <c r="AA39" s="156">
        <f>IF(Y39="","",LOOKUP(Y39,'個人種目'!$A$13:$A$57,'個人種目'!$I$13:$I$57))</f>
      </c>
      <c r="AB39" s="147">
        <f t="shared" si="11"/>
      </c>
      <c r="AC39" s="158"/>
    </row>
    <row r="40" spans="1:29" s="40" customFormat="1" ht="19.5" customHeight="1">
      <c r="A40" s="135">
        <f>'個人種目'!A49</f>
        <v>37</v>
      </c>
      <c r="B40" s="136">
        <f>'個人種目'!D49</f>
      </c>
      <c r="C40" s="136">
        <f>IF(B40="","",'個人種目'!E49)</f>
      </c>
      <c r="D40" s="137">
        <f>'個人種目'!I49</f>
      </c>
      <c r="E40" s="148"/>
      <c r="F40" s="149">
        <v>36</v>
      </c>
      <c r="G40" s="150">
        <f>IF(J40="","",'個人種目'!$F$3)</f>
      </c>
      <c r="H40" s="150">
        <f>IF(J40="","",'個人種目'!$O$3)</f>
      </c>
      <c r="I40" s="150">
        <f>IF(K40="","",'大会申込み'!$N$8)</f>
      </c>
      <c r="J40" s="151"/>
      <c r="K40" s="152">
        <f t="shared" si="9"/>
      </c>
      <c r="L40" s="153"/>
      <c r="M40" s="151"/>
      <c r="N40" s="154">
        <f t="shared" si="10"/>
      </c>
      <c r="O40" s="151"/>
      <c r="P40" s="151"/>
      <c r="Q40" s="155">
        <f>IF(P40="","",LOOKUP(P40,'個人種目'!$A$13:$A$57,'個人種目'!$E$13:$E$57))</f>
      </c>
      <c r="R40" s="156">
        <f>IF(P40="","",LOOKUP(P40,'個人種目'!$A$13:$A$57,'個人種目'!$I$13:$I$57))</f>
      </c>
      <c r="S40" s="157"/>
      <c r="T40" s="155">
        <f>IF(S40="","",LOOKUP(S40,'個人種目'!$A$13:$A$57,'個人種目'!$E$13:$E$57))</f>
      </c>
      <c r="U40" s="156">
        <f>IF(S40="","",LOOKUP(S40,'個人種目'!$A$13:$A$57,'個人種目'!$I$13:$I$57))</f>
      </c>
      <c r="V40" s="157"/>
      <c r="W40" s="155">
        <f>IF(V40="","",LOOKUP(V40,'個人種目'!$A$13:$A$57,'個人種目'!$E$13:$E$57))</f>
      </c>
      <c r="X40" s="156">
        <f>IF(V40="","",LOOKUP(V40,'個人種目'!$A$13:$A$57,'個人種目'!$I$13:$I$57))</f>
      </c>
      <c r="Y40" s="157"/>
      <c r="Z40" s="155">
        <f>IF(Y40="","",LOOKUP(Y40,'個人種目'!$A$13:$A$57,'個人種目'!$E$13:$E$57))</f>
      </c>
      <c r="AA40" s="156">
        <f>IF(Y40="","",LOOKUP(Y40,'個人種目'!$A$13:$A$57,'個人種目'!$I$13:$I$57))</f>
      </c>
      <c r="AB40" s="147">
        <f t="shared" si="11"/>
      </c>
      <c r="AC40" s="158"/>
    </row>
    <row r="41" spans="1:29" s="40" customFormat="1" ht="19.5" customHeight="1">
      <c r="A41" s="135">
        <f>'個人種目'!A50</f>
        <v>38</v>
      </c>
      <c r="B41" s="136">
        <f>'個人種目'!D50</f>
      </c>
      <c r="C41" s="136">
        <f>IF(B41="","",'個人種目'!E50)</f>
      </c>
      <c r="D41" s="137">
        <f>'個人種目'!I50</f>
      </c>
      <c r="E41" s="148"/>
      <c r="F41" s="149">
        <v>37</v>
      </c>
      <c r="G41" s="150">
        <f>IF(J41="","",'個人種目'!$F$3)</f>
      </c>
      <c r="H41" s="150">
        <f>IF(J41="","",'個人種目'!$O$3)</f>
      </c>
      <c r="I41" s="150">
        <f>IF(K41="","",'大会申込み'!$N$8)</f>
      </c>
      <c r="J41" s="151"/>
      <c r="K41" s="152">
        <f t="shared" si="9"/>
      </c>
      <c r="L41" s="153"/>
      <c r="M41" s="151"/>
      <c r="N41" s="154">
        <f t="shared" si="10"/>
      </c>
      <c r="O41" s="151"/>
      <c r="P41" s="151"/>
      <c r="Q41" s="155">
        <f>IF(P41="","",LOOKUP(P41,'個人種目'!$A$13:$A$57,'個人種目'!$E$13:$E$57))</f>
      </c>
      <c r="R41" s="156">
        <f>IF(P41="","",LOOKUP(P41,'個人種目'!$A$13:$A$57,'個人種目'!$I$13:$I$57))</f>
      </c>
      <c r="S41" s="157"/>
      <c r="T41" s="155">
        <f>IF(S41="","",LOOKUP(S41,'個人種目'!$A$13:$A$57,'個人種目'!$E$13:$E$57))</f>
      </c>
      <c r="U41" s="156">
        <f>IF(S41="","",LOOKUP(S41,'個人種目'!$A$13:$A$57,'個人種目'!$I$13:$I$57))</f>
      </c>
      <c r="V41" s="157"/>
      <c r="W41" s="155">
        <f>IF(V41="","",LOOKUP(V41,'個人種目'!$A$13:$A$57,'個人種目'!$E$13:$E$57))</f>
      </c>
      <c r="X41" s="156">
        <f>IF(V41="","",LOOKUP(V41,'個人種目'!$A$13:$A$57,'個人種目'!$I$13:$I$57))</f>
      </c>
      <c r="Y41" s="157"/>
      <c r="Z41" s="155">
        <f>IF(Y41="","",LOOKUP(Y41,'個人種目'!$A$13:$A$57,'個人種目'!$E$13:$E$57))</f>
      </c>
      <c r="AA41" s="156">
        <f>IF(Y41="","",LOOKUP(Y41,'個人種目'!$A$13:$A$57,'個人種目'!$I$13:$I$57))</f>
      </c>
      <c r="AB41" s="147">
        <f t="shared" si="11"/>
      </c>
      <c r="AC41" s="158"/>
    </row>
    <row r="42" spans="1:29" s="40" customFormat="1" ht="19.5" customHeight="1">
      <c r="A42" s="135">
        <f>'個人種目'!A51</f>
        <v>39</v>
      </c>
      <c r="B42" s="136">
        <f>'個人種目'!D51</f>
      </c>
      <c r="C42" s="136">
        <f>IF(B42="","",'個人種目'!E51)</f>
      </c>
      <c r="D42" s="137">
        <f>'個人種目'!I51</f>
      </c>
      <c r="E42" s="148"/>
      <c r="F42" s="149">
        <v>38</v>
      </c>
      <c r="G42" s="150">
        <f>IF(J42="","",'個人種目'!$F$3)</f>
      </c>
      <c r="H42" s="150">
        <f>IF(J42="","",'個人種目'!$O$3)</f>
      </c>
      <c r="I42" s="150">
        <f>IF(K42="","",'大会申込み'!$N$8)</f>
      </c>
      <c r="J42" s="151"/>
      <c r="K42" s="152">
        <f t="shared" si="9"/>
      </c>
      <c r="L42" s="153"/>
      <c r="M42" s="151"/>
      <c r="N42" s="154">
        <f t="shared" si="10"/>
      </c>
      <c r="O42" s="151"/>
      <c r="P42" s="151"/>
      <c r="Q42" s="155">
        <f>IF(P42="","",LOOKUP(P42,'個人種目'!$A$13:$A$57,'個人種目'!$E$13:$E$57))</f>
      </c>
      <c r="R42" s="156">
        <f>IF(P42="","",LOOKUP(P42,'個人種目'!$A$13:$A$57,'個人種目'!$I$13:$I$57))</f>
      </c>
      <c r="S42" s="157"/>
      <c r="T42" s="155">
        <f>IF(S42="","",LOOKUP(S42,'個人種目'!$A$13:$A$57,'個人種目'!$E$13:$E$57))</f>
      </c>
      <c r="U42" s="156">
        <f>IF(S42="","",LOOKUP(S42,'個人種目'!$A$13:$A$57,'個人種目'!$I$13:$I$57))</f>
      </c>
      <c r="V42" s="157"/>
      <c r="W42" s="155">
        <f>IF(V42="","",LOOKUP(V42,'個人種目'!$A$13:$A$57,'個人種目'!$E$13:$E$57))</f>
      </c>
      <c r="X42" s="156">
        <f>IF(V42="","",LOOKUP(V42,'個人種目'!$A$13:$A$57,'個人種目'!$I$13:$I$57))</f>
      </c>
      <c r="Y42" s="157"/>
      <c r="Z42" s="155">
        <f>IF(Y42="","",LOOKUP(Y42,'個人種目'!$A$13:$A$57,'個人種目'!$E$13:$E$57))</f>
      </c>
      <c r="AA42" s="156">
        <f>IF(Y42="","",LOOKUP(Y42,'個人種目'!$A$13:$A$57,'個人種目'!$I$13:$I$57))</f>
      </c>
      <c r="AB42" s="147">
        <f t="shared" si="11"/>
      </c>
      <c r="AC42" s="158"/>
    </row>
    <row r="43" spans="1:29" s="40" customFormat="1" ht="19.5" customHeight="1">
      <c r="A43" s="135">
        <f>'個人種目'!A52</f>
        <v>40</v>
      </c>
      <c r="B43" s="136">
        <f>'個人種目'!D52</f>
      </c>
      <c r="C43" s="136">
        <f>IF(B43="","",'個人種目'!E52)</f>
      </c>
      <c r="D43" s="137">
        <f>'個人種目'!I52</f>
      </c>
      <c r="E43" s="148"/>
      <c r="F43" s="149">
        <v>39</v>
      </c>
      <c r="G43" s="150">
        <f>IF(J43="","",'個人種目'!$F$3)</f>
      </c>
      <c r="H43" s="150">
        <f>IF(J43="","",'個人種目'!$O$3)</f>
      </c>
      <c r="I43" s="150">
        <f>IF(K43="","",'大会申込み'!$N$8)</f>
      </c>
      <c r="J43" s="151"/>
      <c r="K43" s="152">
        <f t="shared" si="9"/>
      </c>
      <c r="L43" s="153"/>
      <c r="M43" s="151"/>
      <c r="N43" s="154">
        <f t="shared" si="10"/>
      </c>
      <c r="O43" s="151"/>
      <c r="P43" s="151"/>
      <c r="Q43" s="155">
        <f>IF(P43="","",LOOKUP(P43,'個人種目'!$A$13:$A$57,'個人種目'!$E$13:$E$57))</f>
      </c>
      <c r="R43" s="156">
        <f>IF(P43="","",LOOKUP(P43,'個人種目'!$A$13:$A$57,'個人種目'!$I$13:$I$57))</f>
      </c>
      <c r="S43" s="157"/>
      <c r="T43" s="155">
        <f>IF(S43="","",LOOKUP(S43,'個人種目'!$A$13:$A$57,'個人種目'!$E$13:$E$57))</f>
      </c>
      <c r="U43" s="156">
        <f>IF(S43="","",LOOKUP(S43,'個人種目'!$A$13:$A$57,'個人種目'!$I$13:$I$57))</f>
      </c>
      <c r="V43" s="157"/>
      <c r="W43" s="155">
        <f>IF(V43="","",LOOKUP(V43,'個人種目'!$A$13:$A$57,'個人種目'!$E$13:$E$57))</f>
      </c>
      <c r="X43" s="156">
        <f>IF(V43="","",LOOKUP(V43,'個人種目'!$A$13:$A$57,'個人種目'!$I$13:$I$57))</f>
      </c>
      <c r="Y43" s="157"/>
      <c r="Z43" s="155">
        <f>IF(Y43="","",LOOKUP(Y43,'個人種目'!$A$13:$A$57,'個人種目'!$E$13:$E$57))</f>
      </c>
      <c r="AA43" s="156">
        <f>IF(Y43="","",LOOKUP(Y43,'個人種目'!$A$13:$A$57,'個人種目'!$I$13:$I$57))</f>
      </c>
      <c r="AB43" s="147">
        <f t="shared" si="11"/>
      </c>
      <c r="AC43" s="158"/>
    </row>
    <row r="44" spans="1:29" s="40" customFormat="1" ht="19.5" customHeight="1">
      <c r="A44" s="135">
        <f>'個人種目'!A53</f>
        <v>41</v>
      </c>
      <c r="B44" s="136">
        <f>'個人種目'!D53</f>
      </c>
      <c r="C44" s="136">
        <f>IF(B44="","",'個人種目'!E53)</f>
      </c>
      <c r="D44" s="137">
        <f>'個人種目'!I53</f>
      </c>
      <c r="E44" s="148"/>
      <c r="F44" s="159">
        <v>40</v>
      </c>
      <c r="G44" s="160">
        <f>IF(J44="","",'個人種目'!$F$3)</f>
      </c>
      <c r="H44" s="160">
        <f>IF(J44="","",'個人種目'!$O$3)</f>
      </c>
      <c r="I44" s="150">
        <f>IF(K44="","",'大会申込み'!$N$8)</f>
      </c>
      <c r="J44" s="161"/>
      <c r="K44" s="162">
        <f t="shared" si="9"/>
      </c>
      <c r="L44" s="163"/>
      <c r="M44" s="161"/>
      <c r="N44" s="164">
        <f t="shared" si="10"/>
      </c>
      <c r="O44" s="161"/>
      <c r="P44" s="161"/>
      <c r="Q44" s="165">
        <f>IF(P44="","",LOOKUP(P44,'個人種目'!$A$13:$A$57,'個人種目'!$E$13:$E$57))</f>
      </c>
      <c r="R44" s="166">
        <f>IF(P44="","",LOOKUP(P44,'個人種目'!$A$13:$A$57,'個人種目'!$I$13:$I$57))</f>
      </c>
      <c r="S44" s="167"/>
      <c r="T44" s="165">
        <f>IF(S44="","",LOOKUP(S44,'個人種目'!$A$13:$A$57,'個人種目'!$E$13:$E$57))</f>
      </c>
      <c r="U44" s="166">
        <f>IF(S44="","",LOOKUP(S44,'個人種目'!$A$13:$A$57,'個人種目'!$I$13:$I$57))</f>
      </c>
      <c r="V44" s="167"/>
      <c r="W44" s="165">
        <f>IF(V44="","",LOOKUP(V44,'個人種目'!$A$13:$A$57,'個人種目'!$E$13:$E$57))</f>
      </c>
      <c r="X44" s="166">
        <f>IF(V44="","",LOOKUP(V44,'個人種目'!$A$13:$A$57,'個人種目'!$I$13:$I$57))</f>
      </c>
      <c r="Y44" s="167"/>
      <c r="Z44" s="165">
        <f>IF(Y44="","",LOOKUP(Y44,'個人種目'!$A$13:$A$57,'個人種目'!$E$13:$E$57))</f>
      </c>
      <c r="AA44" s="166">
        <f>IF(Y44="","",LOOKUP(Y44,'個人種目'!$A$13:$A$57,'個人種目'!$I$13:$I$57))</f>
      </c>
      <c r="AB44" s="147">
        <f t="shared" si="11"/>
      </c>
      <c r="AC44" s="158"/>
    </row>
  </sheetData>
  <sheetProtection/>
  <mergeCells count="1">
    <mergeCell ref="A3:D3"/>
  </mergeCells>
  <conditionalFormatting sqref="K4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K5:K44">
    <cfRule type="cellIs" priority="3" dxfId="18" operator="equal" stopIfTrue="1">
      <formula>"男子"</formula>
    </cfRule>
    <cfRule type="cellIs" priority="4" dxfId="3" operator="equal" stopIfTrue="1">
      <formula>"女子"</formula>
    </cfRule>
    <cfRule type="cellIs" priority="5" dxfId="5" operator="equal" stopIfTrue="1">
      <formula>"混合"</formula>
    </cfRule>
  </conditionalFormatting>
  <conditionalFormatting sqref="B4:B44">
    <cfRule type="cellIs" priority="6" dxfId="4" operator="equal" stopIfTrue="1">
      <formula>"男"</formula>
    </cfRule>
    <cfRule type="cellIs" priority="7" dxfId="3" operator="equal" stopIfTrue="1">
      <formula>"女"</formula>
    </cfRule>
  </conditionalFormatting>
  <conditionalFormatting sqref="AB4:AB44">
    <cfRule type="cellIs" priority="8" dxfId="2" operator="equal" stopIfTrue="1">
      <formula>""</formula>
    </cfRule>
    <cfRule type="cellIs" priority="9" dxfId="1" operator="greaterThanOrEqual" stopIfTrue="1">
      <formula>L4</formula>
    </cfRule>
    <cfRule type="cellIs" priority="10" dxfId="0" operator="lessThan" stopIfTrue="1">
      <formula>L4</formula>
    </cfRule>
  </conditionalFormatting>
  <dataValidations count="10">
    <dataValidation type="whole" allowBlank="1" showInputMessage="1" showErrorMessage="1" promptTitle="下記で入力してください。" prompt="&#10;男子　＝１&#10;女子　＝２&#10;混合　＝３&#10;" imeMode="off" sqref="J2:J65536">
      <formula1>1</formula1>
      <formula2>3</formula2>
    </dataValidation>
    <dataValidation type="whole" allowBlank="1" showInputMessage="1" showErrorMessage="1" prompt="119以下&#10;120&#10;160&#10;200&#10;240&#10;280&#10;320&#10;" imeMode="disabled" sqref="L2:L65536">
      <formula1>119</formula1>
      <formula2>320</formula2>
    </dataValidation>
    <dataValidation allowBlank="1" showInputMessage="1" showErrorMessage="1" prompt="ﾌﾘ-　＝6&#10;&#10;ﾒﾄﾞﾚｰ＝ 7&#10;" imeMode="off" sqref="M2:M65536"/>
    <dataValidation allowBlank="1" showInputMessage="1" showErrorMessage="1" imeMode="off" sqref="O45:P65536 O2:O3 P2 K1 H1:I1"/>
    <dataValidation allowBlank="1" showInputMessage="1" showErrorMessage="1" imeMode="disabled" sqref="R4:S4 AA4 X4:Y4 U4:V4"/>
    <dataValidation type="whole" allowBlank="1" showInputMessage="1" showErrorMessage="1" prompt="自　由　形 ＝１&#10;背　　　 泳 ＝２&#10;平　泳　ぎ ＝３&#10;ﾊﾞﾀﾌﾗｲ　　＝４&#10;個人ﾒﾄﾞﾚｰ＝５" imeMode="off" sqref="F1 AD2">
      <formula1>1</formula1>
      <formula2>5</formula2>
    </dataValidation>
    <dataValidation allowBlank="1" showInputMessage="1" showErrorMessage="1" prompt="100   200&#10;" imeMode="off" sqref="O4:P4"/>
    <dataValidation allowBlank="1" showInputMessage="1" showErrorMessage="1" prompt="100   200" imeMode="off" sqref="O5:O44"/>
    <dataValidation allowBlank="1" showInputMessage="1" showErrorMessage="1" imeMode="on" sqref="W5:X44 T5:U44 R5:R44 S3 V3 P3 Q4:Q44 W4 Z4 T4 Z5:AA44 Y3"/>
    <dataValidation allowBlank="1" showInputMessage="1" showErrorMessage="1" prompt="個人種目の選手番号を入力してください。" sqref="S5:S44 P5:P44 Y5:Y44 V5:V44"/>
  </dataValidations>
  <printOptions/>
  <pageMargins left="0.787" right="0.787" top="0.984" bottom="0.984" header="0.512" footer="0.512"/>
  <pageSetup fitToHeight="1" fitToWidth="1" horizontalDpi="600" verticalDpi="600" orientation="portrait" paperSize="12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R39"/>
  <sheetViews>
    <sheetView zoomScalePageLayoutView="0" workbookViewId="0" topLeftCell="A1">
      <selection activeCell="A6" sqref="A1:D16384"/>
    </sheetView>
  </sheetViews>
  <sheetFormatPr defaultColWidth="9.00390625" defaultRowHeight="13.5"/>
  <sheetData>
    <row r="1" ht="14.25" thickBot="1"/>
    <row r="2" spans="1:18" ht="14.25" customHeight="1">
      <c r="A2" s="282" t="s">
        <v>128</v>
      </c>
      <c r="B2" s="283"/>
      <c r="C2" s="283"/>
      <c r="D2" s="283"/>
      <c r="E2" s="283"/>
      <c r="F2" s="283"/>
      <c r="G2" s="283"/>
      <c r="H2" s="283"/>
      <c r="I2" s="284"/>
      <c r="J2" s="282" t="s">
        <v>129</v>
      </c>
      <c r="K2" s="283"/>
      <c r="L2" s="283"/>
      <c r="M2" s="283"/>
      <c r="N2" s="283"/>
      <c r="O2" s="283"/>
      <c r="P2" s="283"/>
      <c r="Q2" s="283"/>
      <c r="R2" s="284"/>
    </row>
    <row r="3" spans="1:18" ht="14.25" customHeight="1" thickBot="1">
      <c r="A3" s="285"/>
      <c r="B3" s="286"/>
      <c r="C3" s="286"/>
      <c r="D3" s="286"/>
      <c r="E3" s="286"/>
      <c r="F3" s="286"/>
      <c r="G3" s="286"/>
      <c r="H3" s="286"/>
      <c r="I3" s="287"/>
      <c r="J3" s="285"/>
      <c r="K3" s="286"/>
      <c r="L3" s="286"/>
      <c r="M3" s="286"/>
      <c r="N3" s="286"/>
      <c r="O3" s="286"/>
      <c r="P3" s="286"/>
      <c r="Q3" s="286"/>
      <c r="R3" s="287"/>
    </row>
    <row r="4" spans="1:18" ht="13.5">
      <c r="A4" s="288" t="s">
        <v>130</v>
      </c>
      <c r="B4" s="289"/>
      <c r="C4" s="289"/>
      <c r="D4" s="289"/>
      <c r="E4" s="289"/>
      <c r="F4" s="289"/>
      <c r="G4" s="289"/>
      <c r="H4" s="289"/>
      <c r="I4" s="290"/>
      <c r="J4" s="288" t="s">
        <v>131</v>
      </c>
      <c r="K4" s="289"/>
      <c r="L4" s="289"/>
      <c r="M4" s="289"/>
      <c r="N4" s="289"/>
      <c r="O4" s="289"/>
      <c r="P4" s="289"/>
      <c r="Q4" s="289"/>
      <c r="R4" s="290"/>
    </row>
    <row r="5" spans="1:18" ht="13.5">
      <c r="A5" s="291"/>
      <c r="B5" s="292"/>
      <c r="C5" s="292"/>
      <c r="D5" s="292"/>
      <c r="E5" s="292"/>
      <c r="F5" s="292"/>
      <c r="G5" s="292"/>
      <c r="H5" s="292"/>
      <c r="I5" s="293"/>
      <c r="J5" s="291"/>
      <c r="K5" s="292"/>
      <c r="L5" s="292"/>
      <c r="M5" s="292"/>
      <c r="N5" s="292"/>
      <c r="O5" s="292"/>
      <c r="P5" s="292"/>
      <c r="Q5" s="292"/>
      <c r="R5" s="293"/>
    </row>
    <row r="6" spans="1:18" ht="13.5">
      <c r="A6" s="294" t="s">
        <v>132</v>
      </c>
      <c r="I6" s="295"/>
      <c r="J6" s="294"/>
      <c r="R6" s="295"/>
    </row>
    <row r="7" spans="1:18" ht="13.5">
      <c r="A7" s="294" t="s">
        <v>133</v>
      </c>
      <c r="I7" s="295"/>
      <c r="J7" s="294"/>
      <c r="K7" t="s">
        <v>134</v>
      </c>
      <c r="R7" s="295"/>
    </row>
    <row r="8" spans="1:18" ht="13.5">
      <c r="A8" s="294" t="s">
        <v>135</v>
      </c>
      <c r="I8" s="295"/>
      <c r="J8" s="294"/>
      <c r="R8" s="295"/>
    </row>
    <row r="9" spans="1:18" ht="13.5">
      <c r="A9" s="294" t="s">
        <v>136</v>
      </c>
      <c r="I9" s="295"/>
      <c r="J9" s="294"/>
      <c r="R9" s="295"/>
    </row>
    <row r="10" spans="1:18" ht="13.5">
      <c r="A10" s="294" t="s">
        <v>137</v>
      </c>
      <c r="I10" s="295"/>
      <c r="J10" s="294"/>
      <c r="R10" s="295"/>
    </row>
    <row r="11" spans="1:18" ht="13.5">
      <c r="A11" s="294"/>
      <c r="I11" s="295"/>
      <c r="J11" s="294"/>
      <c r="R11" s="295"/>
    </row>
    <row r="12" spans="1:18" ht="13.5">
      <c r="A12" s="294"/>
      <c r="I12" s="295"/>
      <c r="J12" s="294"/>
      <c r="R12" s="295"/>
    </row>
    <row r="13" spans="1:18" ht="13.5">
      <c r="A13" s="294"/>
      <c r="I13" s="295"/>
      <c r="J13" s="294"/>
      <c r="R13" s="295"/>
    </row>
    <row r="14" spans="1:18" ht="13.5">
      <c r="A14" s="294"/>
      <c r="I14" s="295"/>
      <c r="J14" s="294"/>
      <c r="R14" s="295"/>
    </row>
    <row r="15" spans="1:18" ht="13.5">
      <c r="A15" s="294"/>
      <c r="I15" s="295"/>
      <c r="J15" s="294"/>
      <c r="R15" s="295"/>
    </row>
    <row r="16" spans="1:18" ht="13.5">
      <c r="A16" s="294"/>
      <c r="I16" s="295"/>
      <c r="J16" s="294"/>
      <c r="R16" s="295"/>
    </row>
    <row r="17" spans="1:18" ht="13.5">
      <c r="A17" s="294"/>
      <c r="I17" s="295"/>
      <c r="J17" s="294"/>
      <c r="R17" s="295"/>
    </row>
    <row r="18" spans="1:18" ht="13.5">
      <c r="A18" s="294"/>
      <c r="I18" s="295"/>
      <c r="J18" s="294"/>
      <c r="R18" s="295"/>
    </row>
    <row r="19" spans="1:18" ht="13.5">
      <c r="A19" s="294"/>
      <c r="I19" s="295"/>
      <c r="J19" s="294"/>
      <c r="R19" s="295"/>
    </row>
    <row r="20" spans="1:18" ht="13.5">
      <c r="A20" s="294"/>
      <c r="I20" s="295"/>
      <c r="J20" s="294"/>
      <c r="R20" s="295"/>
    </row>
    <row r="21" spans="1:18" ht="13.5">
      <c r="A21" s="294"/>
      <c r="I21" s="295"/>
      <c r="J21" s="294"/>
      <c r="R21" s="295"/>
    </row>
    <row r="22" spans="1:18" ht="13.5">
      <c r="A22" s="294"/>
      <c r="I22" s="295"/>
      <c r="J22" s="294"/>
      <c r="R22" s="295"/>
    </row>
    <row r="23" spans="1:18" ht="13.5">
      <c r="A23" s="294"/>
      <c r="I23" s="295"/>
      <c r="J23" s="294"/>
      <c r="R23" s="295"/>
    </row>
    <row r="24" spans="1:18" ht="13.5">
      <c r="A24" s="294"/>
      <c r="I24" s="295"/>
      <c r="J24" s="294"/>
      <c r="R24" s="295"/>
    </row>
    <row r="25" spans="1:18" ht="13.5">
      <c r="A25" s="294"/>
      <c r="I25" s="295"/>
      <c r="J25" s="294"/>
      <c r="R25" s="295"/>
    </row>
    <row r="26" spans="1:18" ht="13.5">
      <c r="A26" s="294"/>
      <c r="I26" s="295"/>
      <c r="J26" s="294"/>
      <c r="R26" s="295"/>
    </row>
    <row r="27" spans="1:18" ht="13.5">
      <c r="A27" s="294"/>
      <c r="I27" s="295"/>
      <c r="J27" s="294"/>
      <c r="R27" s="295"/>
    </row>
    <row r="28" spans="1:18" ht="13.5">
      <c r="A28" s="294"/>
      <c r="I28" s="295"/>
      <c r="J28" s="294"/>
      <c r="R28" s="295"/>
    </row>
    <row r="29" spans="1:18" ht="13.5">
      <c r="A29" s="294"/>
      <c r="I29" s="295"/>
      <c r="J29" s="294"/>
      <c r="R29" s="295"/>
    </row>
    <row r="30" spans="1:18" ht="13.5">
      <c r="A30" s="294"/>
      <c r="I30" s="295"/>
      <c r="J30" s="294"/>
      <c r="R30" s="295"/>
    </row>
    <row r="31" spans="1:18" ht="13.5">
      <c r="A31" s="294"/>
      <c r="I31" s="295"/>
      <c r="J31" s="294"/>
      <c r="R31" s="295"/>
    </row>
    <row r="32" spans="1:18" ht="13.5">
      <c r="A32" s="294"/>
      <c r="I32" s="295"/>
      <c r="J32" s="294"/>
      <c r="R32" s="295"/>
    </row>
    <row r="33" spans="1:18" ht="13.5">
      <c r="A33" s="294"/>
      <c r="I33" s="295"/>
      <c r="J33" s="294"/>
      <c r="R33" s="295"/>
    </row>
    <row r="34" spans="1:18" ht="13.5">
      <c r="A34" s="294"/>
      <c r="I34" s="295"/>
      <c r="J34" s="294"/>
      <c r="R34" s="295"/>
    </row>
    <row r="35" spans="1:18" ht="13.5">
      <c r="A35" s="294"/>
      <c r="I35" s="295"/>
      <c r="J35" s="294"/>
      <c r="R35" s="295"/>
    </row>
    <row r="36" spans="1:18" ht="13.5">
      <c r="A36" s="294"/>
      <c r="I36" s="295"/>
      <c r="J36" s="294"/>
      <c r="R36" s="295"/>
    </row>
    <row r="37" spans="1:18" ht="13.5">
      <c r="A37" s="294"/>
      <c r="I37" s="295"/>
      <c r="J37" s="294"/>
      <c r="R37" s="295"/>
    </row>
    <row r="38" spans="1:18" ht="13.5">
      <c r="A38" s="294"/>
      <c r="I38" s="295"/>
      <c r="J38" s="294"/>
      <c r="R38" s="295"/>
    </row>
    <row r="39" spans="1:18" ht="14.25" thickBot="1">
      <c r="A39" s="296"/>
      <c r="B39" s="297"/>
      <c r="C39" s="297"/>
      <c r="D39" s="297"/>
      <c r="E39" s="297"/>
      <c r="F39" s="297"/>
      <c r="G39" s="297"/>
      <c r="H39" s="297"/>
      <c r="I39" s="298"/>
      <c r="J39" s="296"/>
      <c r="K39" s="297"/>
      <c r="L39" s="297"/>
      <c r="M39" s="297"/>
      <c r="N39" s="297"/>
      <c r="O39" s="297"/>
      <c r="P39" s="297"/>
      <c r="Q39" s="297"/>
      <c r="R39" s="298"/>
    </row>
  </sheetData>
  <sheetProtection/>
  <mergeCells count="4">
    <mergeCell ref="A2:I3"/>
    <mergeCell ref="J2:R3"/>
    <mergeCell ref="A4:I5"/>
    <mergeCell ref="J4:R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</dc:creator>
  <cp:keywords/>
  <dc:description/>
  <cp:lastModifiedBy>user</cp:lastModifiedBy>
  <cp:lastPrinted>2014-03-03T20:57:36Z</cp:lastPrinted>
  <dcterms:created xsi:type="dcterms:W3CDTF">2003-07-21T02:58:44Z</dcterms:created>
  <dcterms:modified xsi:type="dcterms:W3CDTF">2022-10-02T12:12:05Z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